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225" windowWidth="14805" windowHeight="7890" firstSheet="3" activeTab="3"/>
  </bookViews>
  <sheets>
    <sheet name="الغلاف" sheetId="1" r:id="rId1"/>
    <sheet name="السجلات والمستندات" sheetId="2" r:id="rId2"/>
    <sheet name="تقرير الإيرادات والتبرعات" sheetId="13" r:id="rId3"/>
    <sheet name="تقرير المصروفات" sheetId="3" r:id="rId4"/>
    <sheet name="الملاحظات" sheetId="4" r:id="rId5"/>
    <sheet name="بيانات الأصول" sheetId="14" r:id="rId6"/>
    <sheet name="بيانات الالتزامات وصافي الأصول" sheetId="7" r:id="rId7"/>
    <sheet name="تقرير الزكاة" sheetId="8" r:id="rId8"/>
    <sheet name="تقرير إيرادات ومصروفات مقيد" sheetId="16" r:id="rId9"/>
  </sheets>
  <definedNames>
    <definedName name="_xlnm.Print_Area" localSheetId="1">'السجلات والمستندات'!$A$1:$H$27</definedName>
    <definedName name="_xlnm.Print_Area" localSheetId="0">الغلاف!$A$1:$F$51</definedName>
    <definedName name="_xlnm.Print_Area" localSheetId="4">الملاحظات!$B$1:$N$15</definedName>
    <definedName name="_xlnm.Print_Area" localSheetId="5">'بيانات الأصول'!$A$1:$F$33</definedName>
    <definedName name="_xlnm.Print_Area" localSheetId="6">'بيانات الالتزامات وصافي الأصول'!$A$1:$F$30</definedName>
    <definedName name="_xlnm.Print_Area" localSheetId="2">'تقرير الإيرادات والتبرعات'!$A$1:$P$27</definedName>
    <definedName name="_xlnm.Print_Area" localSheetId="7">'تقرير الزكاة'!$A$1:$D$18</definedName>
    <definedName name="_xlnm.Print_Area" localSheetId="3">'تقرير المصروفات'!$A$1:$K$301</definedName>
    <definedName name="_xlnm.Print_Area" localSheetId="8">'تقرير إيرادات ومصروفات مقيد'!$B$1:$K$12</definedName>
  </definedNames>
  <calcPr calcId="162913"/>
</workbook>
</file>

<file path=xl/calcChain.xml><?xml version="1.0" encoding="utf-8"?>
<calcChain xmlns="http://schemas.openxmlformats.org/spreadsheetml/2006/main">
  <c r="G38" i="3" l="1"/>
  <c r="I9" i="16" l="1"/>
  <c r="I8" i="16"/>
  <c r="I7" i="16"/>
  <c r="I6" i="16"/>
  <c r="I5" i="16"/>
  <c r="I4" i="16"/>
  <c r="E8" i="16"/>
  <c r="E7" i="16"/>
  <c r="E6" i="16"/>
  <c r="E5" i="16"/>
  <c r="E4" i="16"/>
  <c r="C9" i="8"/>
  <c r="C6" i="8"/>
  <c r="F211" i="3" l="1"/>
  <c r="D246" i="3"/>
  <c r="D240" i="3"/>
  <c r="D227" i="3"/>
  <c r="D214" i="3"/>
  <c r="D212" i="3"/>
  <c r="D294" i="3"/>
  <c r="D265" i="3" l="1"/>
  <c r="D257" i="3"/>
  <c r="D211" i="3"/>
  <c r="D190" i="3"/>
  <c r="D134" i="3"/>
  <c r="D118" i="3"/>
  <c r="D88" i="3"/>
  <c r="D49" i="3"/>
  <c r="D39" i="3"/>
  <c r="D17" i="3"/>
  <c r="D8" i="3"/>
  <c r="E7" i="3"/>
  <c r="G7" i="3"/>
  <c r="I7" i="3"/>
  <c r="J7" i="3"/>
  <c r="K7" i="3"/>
  <c r="D7" i="3" l="1"/>
  <c r="I10" i="16"/>
  <c r="E10" i="16"/>
  <c r="K9" i="16"/>
  <c r="K8" i="16"/>
  <c r="K7" i="16"/>
  <c r="K6" i="16"/>
  <c r="K5" i="16"/>
  <c r="K4" i="16"/>
  <c r="K10" i="16" l="1"/>
  <c r="K12" i="16" s="1"/>
  <c r="E23" i="14"/>
  <c r="E31" i="14" s="1"/>
  <c r="D23" i="14"/>
  <c r="D31" i="14" s="1"/>
  <c r="E16" i="14"/>
  <c r="E22" i="14" s="1"/>
  <c r="D16" i="14"/>
  <c r="D22" i="14" s="1"/>
  <c r="E6" i="14"/>
  <c r="E15" i="14" s="1"/>
  <c r="D6" i="14"/>
  <c r="D15" i="14" s="1"/>
  <c r="K26" i="13"/>
  <c r="K27" i="13" s="1"/>
  <c r="J26" i="13"/>
  <c r="J27" i="13" s="1"/>
  <c r="L25" i="13"/>
  <c r="O25" i="13" s="1"/>
  <c r="P25" i="13" s="1"/>
  <c r="L24" i="13"/>
  <c r="O24" i="13" s="1"/>
  <c r="L23" i="13"/>
  <c r="N23" i="13" s="1"/>
  <c r="P23" i="13" s="1"/>
  <c r="L22" i="13"/>
  <c r="N22" i="13" s="1"/>
  <c r="H20" i="13"/>
  <c r="H27" i="13" s="1"/>
  <c r="G20" i="13"/>
  <c r="G27" i="13" s="1"/>
  <c r="I19" i="13"/>
  <c r="P19" i="13" s="1"/>
  <c r="I18" i="13"/>
  <c r="P18" i="13" s="1"/>
  <c r="I17" i="13"/>
  <c r="N17" i="13" s="1"/>
  <c r="I16" i="13"/>
  <c r="N16" i="13" s="1"/>
  <c r="I15" i="13"/>
  <c r="E13" i="13"/>
  <c r="E27" i="13" s="1"/>
  <c r="D13" i="13"/>
  <c r="D27" i="13" s="1"/>
  <c r="O12" i="13"/>
  <c r="P12" i="13" s="1"/>
  <c r="F12" i="13"/>
  <c r="F11" i="13"/>
  <c r="N11" i="13" s="1"/>
  <c r="P11" i="13" s="1"/>
  <c r="F10" i="13"/>
  <c r="N10" i="13" s="1"/>
  <c r="P10" i="13" s="1"/>
  <c r="F9" i="13"/>
  <c r="N9" i="13" s="1"/>
  <c r="P9" i="13" s="1"/>
  <c r="F8" i="13"/>
  <c r="N8" i="13" s="1"/>
  <c r="P8" i="13" s="1"/>
  <c r="F7" i="13"/>
  <c r="N7" i="13" s="1"/>
  <c r="P17" i="13" l="1"/>
  <c r="O19" i="13"/>
  <c r="O20" i="13" s="1"/>
  <c r="N18" i="13"/>
  <c r="I20" i="13"/>
  <c r="I27" i="13" s="1"/>
  <c r="P15" i="13"/>
  <c r="P16" i="13"/>
  <c r="E33" i="14"/>
  <c r="E5" i="14" s="1"/>
  <c r="D33" i="14"/>
  <c r="D5" i="14" s="1"/>
  <c r="P22" i="13"/>
  <c r="N26" i="13"/>
  <c r="P7" i="13"/>
  <c r="P13" i="13" s="1"/>
  <c r="N13" i="13"/>
  <c r="O26" i="13"/>
  <c r="P24" i="13"/>
  <c r="L26" i="13"/>
  <c r="L27" i="13" s="1"/>
  <c r="F13" i="13"/>
  <c r="F27" i="13" s="1"/>
  <c r="O13" i="13"/>
  <c r="N15" i="13"/>
  <c r="P20" i="13" l="1"/>
  <c r="P26" i="13"/>
  <c r="O27" i="13"/>
  <c r="N20" i="13"/>
  <c r="N27" i="13" s="1"/>
  <c r="P27" i="13" l="1"/>
  <c r="C16" i="8"/>
  <c r="C8" i="8" s="1"/>
  <c r="C7" i="8"/>
  <c r="E24" i="7"/>
  <c r="E28" i="7" s="1"/>
  <c r="D24" i="7"/>
  <c r="D23" i="7" s="1"/>
  <c r="E14" i="7"/>
  <c r="E22" i="7" s="1"/>
  <c r="D14" i="7"/>
  <c r="D22" i="7" s="1"/>
  <c r="E6" i="7"/>
  <c r="E13" i="7" s="1"/>
  <c r="D6" i="7"/>
  <c r="D13" i="7" s="1"/>
  <c r="E23" i="7" l="1"/>
  <c r="C18" i="8"/>
  <c r="D28" i="7"/>
  <c r="F293" i="3" l="1"/>
  <c r="G293" i="3"/>
  <c r="H293" i="3"/>
  <c r="I293" i="3"/>
  <c r="J293" i="3"/>
  <c r="K293" i="3"/>
  <c r="E293" i="3" l="1"/>
  <c r="D293" i="3" s="1"/>
  <c r="F210" i="3"/>
  <c r="D210" i="3" s="1"/>
  <c r="H264" i="3" l="1"/>
  <c r="J38" i="3"/>
  <c r="K38" i="3"/>
  <c r="F301" i="3"/>
  <c r="F5" i="3" s="1"/>
  <c r="I38" i="3"/>
  <c r="E38" i="3"/>
  <c r="E6" i="3" s="1"/>
  <c r="D264" i="3" l="1"/>
  <c r="H301" i="3"/>
  <c r="H5" i="3" s="1"/>
  <c r="G6" i="3"/>
  <c r="G301" i="3" s="1"/>
  <c r="G5" i="3" s="1"/>
  <c r="K6" i="3"/>
  <c r="K301" i="3" s="1"/>
  <c r="K5" i="3" s="1"/>
  <c r="I6" i="3"/>
  <c r="I301" i="3" s="1"/>
  <c r="I5" i="3" s="1"/>
  <c r="J6" i="3"/>
  <c r="J301" i="3" s="1"/>
  <c r="J5" i="3" s="1"/>
  <c r="D38" i="3"/>
  <c r="D6" i="3" l="1"/>
  <c r="D301" i="3" s="1"/>
  <c r="E301" i="3"/>
  <c r="E5" i="3" s="1"/>
  <c r="D30" i="7" l="1"/>
  <c r="D5" i="7" s="1"/>
  <c r="E30" i="7"/>
  <c r="E5" i="7" s="1"/>
  <c r="D5" i="3"/>
</calcChain>
</file>

<file path=xl/sharedStrings.xml><?xml version="1.0" encoding="utf-8"?>
<sst xmlns="http://schemas.openxmlformats.org/spreadsheetml/2006/main" count="522" uniqueCount="425">
  <si>
    <t xml:space="preserve">البيان </t>
  </si>
  <si>
    <t>يوجد</t>
  </si>
  <si>
    <t xml:space="preserve">لا يوجد </t>
  </si>
  <si>
    <t xml:space="preserve">برنامج حاسوبي </t>
  </si>
  <si>
    <t>يدوي</t>
  </si>
  <si>
    <t xml:space="preserve">السبب </t>
  </si>
  <si>
    <t>لا يوجد</t>
  </si>
  <si>
    <t xml:space="preserve">منتظم </t>
  </si>
  <si>
    <t xml:space="preserve">غير منتظم </t>
  </si>
  <si>
    <t xml:space="preserve">السجلات </t>
  </si>
  <si>
    <t xml:space="preserve">دفتر اليومية </t>
  </si>
  <si>
    <t>ü</t>
  </si>
  <si>
    <t xml:space="preserve">دفتر الاستاذ العام </t>
  </si>
  <si>
    <t xml:space="preserve">دفتر الجرد </t>
  </si>
  <si>
    <t xml:space="preserve">سجل الاصول الثابتة </t>
  </si>
  <si>
    <t xml:space="preserve">دفتر الصندوق </t>
  </si>
  <si>
    <t xml:space="preserve">دفتر البنك </t>
  </si>
  <si>
    <t xml:space="preserve">سجل العهدة </t>
  </si>
  <si>
    <t xml:space="preserve">سجل العضوية </t>
  </si>
  <si>
    <t xml:space="preserve">سجل اجتماعات مجلس الادارة </t>
  </si>
  <si>
    <t xml:space="preserve">سجل التبرعات العينية ( خيرية ) </t>
  </si>
  <si>
    <t xml:space="preserve">سجل التبرعات النقدية ( خيرية ) </t>
  </si>
  <si>
    <t xml:space="preserve">المستندات </t>
  </si>
  <si>
    <t>سند القبض ( نقدي )</t>
  </si>
  <si>
    <t>سند استلام ( عيني )</t>
  </si>
  <si>
    <t xml:space="preserve">سند الصرف </t>
  </si>
  <si>
    <t xml:space="preserve">سند قيد يومية </t>
  </si>
  <si>
    <t xml:space="preserve">كرت الصنف </t>
  </si>
  <si>
    <t>اذن صرف عيني ( اخراج )</t>
  </si>
  <si>
    <t>اذن استلام عيني  ( ادخال  )</t>
  </si>
  <si>
    <t xml:space="preserve">رقم الحساب </t>
  </si>
  <si>
    <t xml:space="preserve">إسم الحساب </t>
  </si>
  <si>
    <t xml:space="preserve">المبلغ </t>
  </si>
  <si>
    <t>مصاريف المراكز الإدارية</t>
  </si>
  <si>
    <t xml:space="preserve">مصاريف البرامج والأنشطة </t>
  </si>
  <si>
    <t xml:space="preserve">مصاريف التشغيل المحملة على النشاط </t>
  </si>
  <si>
    <t xml:space="preserve">مصاريف الأوقاف </t>
  </si>
  <si>
    <t xml:space="preserve">مصاريف مراكز جمع الأموال </t>
  </si>
  <si>
    <t>مصاريف مراكز الاستثمار</t>
  </si>
  <si>
    <t xml:space="preserve">مصاريف الحوكمة </t>
  </si>
  <si>
    <t xml:space="preserve">المصروفات </t>
  </si>
  <si>
    <t>المصاريف العمومية والإدارية</t>
  </si>
  <si>
    <t>تكاليف العاملين / الموظفين</t>
  </si>
  <si>
    <t>الرواتب والأجور النقدية</t>
  </si>
  <si>
    <t xml:space="preserve">الرواتب والأجور الاساسية </t>
  </si>
  <si>
    <t xml:space="preserve">بدل السكن </t>
  </si>
  <si>
    <t xml:space="preserve">بدل المواصلات </t>
  </si>
  <si>
    <t xml:space="preserve">بدل اتصال </t>
  </si>
  <si>
    <t xml:space="preserve">بدل اعاشة </t>
  </si>
  <si>
    <t xml:space="preserve">بدل طبيعة عمل </t>
  </si>
  <si>
    <t xml:space="preserve">العمل الإضافي </t>
  </si>
  <si>
    <t xml:space="preserve">تأمينات اجتماعية </t>
  </si>
  <si>
    <t>مزايا وحوافز</t>
  </si>
  <si>
    <t xml:space="preserve">الإجازات </t>
  </si>
  <si>
    <t>تذلكر السفر</t>
  </si>
  <si>
    <t xml:space="preserve">التأمين الطبي </t>
  </si>
  <si>
    <t xml:space="preserve">مصاريف العلاج </t>
  </si>
  <si>
    <t xml:space="preserve">مكافات وحوافز موسمية </t>
  </si>
  <si>
    <t xml:space="preserve">مكافات وحوافز سنوية </t>
  </si>
  <si>
    <t xml:space="preserve">مكافات وحوافز أخرى </t>
  </si>
  <si>
    <t xml:space="preserve">مصاريف الطعام </t>
  </si>
  <si>
    <t xml:space="preserve">بدل اثاث </t>
  </si>
  <si>
    <t xml:space="preserve">مصاريف حكومية - تجديد إقامات </t>
  </si>
  <si>
    <t xml:space="preserve">مصاريف حكومية - تأشيرات </t>
  </si>
  <si>
    <t xml:space="preserve">مصاريف حكومية - نقل كفالات  </t>
  </si>
  <si>
    <t xml:space="preserve">مصاريف حكومية - رسوم </t>
  </si>
  <si>
    <t xml:space="preserve">رسوم المدارس </t>
  </si>
  <si>
    <t>ملابس العمال الموحد</t>
  </si>
  <si>
    <t xml:space="preserve">تأمين العاملين </t>
  </si>
  <si>
    <t xml:space="preserve">تكاليف العاملين - عمالة مؤقته </t>
  </si>
  <si>
    <t xml:space="preserve">تكاليف نقل العاملين بين المواقع </t>
  </si>
  <si>
    <t>بدل الانتداب</t>
  </si>
  <si>
    <t xml:space="preserve">تعويضات نهاية الخدمة </t>
  </si>
  <si>
    <t xml:space="preserve">التكاليف التشغيلية </t>
  </si>
  <si>
    <t>المستهلكات</t>
  </si>
  <si>
    <t>مستلزمات مكتبية</t>
  </si>
  <si>
    <t xml:space="preserve">مستلزمات أنظمة المعلومات </t>
  </si>
  <si>
    <t xml:space="preserve">الوقود والمحروقات </t>
  </si>
  <si>
    <t xml:space="preserve">مطبوعات </t>
  </si>
  <si>
    <t>تعبئة وتغليف</t>
  </si>
  <si>
    <t>مواد التنظيف</t>
  </si>
  <si>
    <t xml:space="preserve">مستلزمات المطبخ </t>
  </si>
  <si>
    <t>أدوات مستهلكة مصروفة</t>
  </si>
  <si>
    <t>مستهلكات أخرى</t>
  </si>
  <si>
    <t xml:space="preserve">الصيانة والإصلاح </t>
  </si>
  <si>
    <t xml:space="preserve">صيانة وإصلاح - الأراضي والأراضي المطورة / المحسنة </t>
  </si>
  <si>
    <t xml:space="preserve">صيانة وإصلاح -المباني </t>
  </si>
  <si>
    <t xml:space="preserve">صيانة وإصلاح - المباني  المشتراة </t>
  </si>
  <si>
    <t>صيانة وإصلاح - المباني المتبرع بها</t>
  </si>
  <si>
    <t xml:space="preserve">صيانة وإصلاح - مباني على ارض مستأجرة </t>
  </si>
  <si>
    <t xml:space="preserve">تجسينات مباني مملوكة </t>
  </si>
  <si>
    <t>تحسينات مباني مستأجرة</t>
  </si>
  <si>
    <t xml:space="preserve">صيانة وإصلاح - الات ومعدات </t>
  </si>
  <si>
    <t xml:space="preserve">الات ومعدات صناعية </t>
  </si>
  <si>
    <t>الات ومعدات ورش</t>
  </si>
  <si>
    <t xml:space="preserve">الات ومعدات حاويات ومقطورات </t>
  </si>
  <si>
    <t xml:space="preserve">صيانة وإصلاح - السيارات </t>
  </si>
  <si>
    <t xml:space="preserve">قطع غيار </t>
  </si>
  <si>
    <t xml:space="preserve">صيانة دورية </t>
  </si>
  <si>
    <t xml:space="preserve">اطارات </t>
  </si>
  <si>
    <t xml:space="preserve">أجور صيانة </t>
  </si>
  <si>
    <t xml:space="preserve">صيانة وإصلاح - الأثاث المكتبي </t>
  </si>
  <si>
    <t>صيانة وإصلاح - الات ومعدات مكتبية</t>
  </si>
  <si>
    <t xml:space="preserve">صيانة وإصلاح - عدد وأدوات </t>
  </si>
  <si>
    <t>صيانة وإصلاح - أجهزة الاتصال والأمن والحماية</t>
  </si>
  <si>
    <t xml:space="preserve">صيانة وإصلاح - اجهزة الحاسب الالي وملحقاتها </t>
  </si>
  <si>
    <t xml:space="preserve">صيانة وإصلاح - اجهزة التدفئة والتبريد والتهوية </t>
  </si>
  <si>
    <t xml:space="preserve">المنافع والخدمات والتأمين </t>
  </si>
  <si>
    <t>الكهرباء</t>
  </si>
  <si>
    <t>الهاتف والفاكس والإنترنت</t>
  </si>
  <si>
    <t xml:space="preserve">تكاليف البريد والبرقيات </t>
  </si>
  <si>
    <t xml:space="preserve">مصاريف التأمين </t>
  </si>
  <si>
    <t xml:space="preserve">مصاريف التأمين - سيارات </t>
  </si>
  <si>
    <t>مصاريف التأمين - الحريق</t>
  </si>
  <si>
    <t>مصاريف التأمين - السرقات</t>
  </si>
  <si>
    <t xml:space="preserve">مصاريف الشحن </t>
  </si>
  <si>
    <t xml:space="preserve">اجور تحميل وتنزيل </t>
  </si>
  <si>
    <t xml:space="preserve">مصاريف الضيافة </t>
  </si>
  <si>
    <t>الإيجارات</t>
  </si>
  <si>
    <t>إيجار ممتلكات - أراضي</t>
  </si>
  <si>
    <t>إيجار ممتلكات - مكاتب</t>
  </si>
  <si>
    <t>إيجار ممتلكات - مستودعات</t>
  </si>
  <si>
    <t>إيجار ممتلكات - منافذ بيعية (محلات)</t>
  </si>
  <si>
    <t xml:space="preserve">إيجار ممتلكات - أخرى " يتم تحليلها " </t>
  </si>
  <si>
    <t>إيجارات معدات وآلالات</t>
  </si>
  <si>
    <t xml:space="preserve">إيجارات معدات نقل </t>
  </si>
  <si>
    <t xml:space="preserve">إيجارات سيارات </t>
  </si>
  <si>
    <t xml:space="preserve">تكاليف مهنية وإستشارات </t>
  </si>
  <si>
    <t xml:space="preserve">رسوم مهنية </t>
  </si>
  <si>
    <t xml:space="preserve">مصاريف استشارات </t>
  </si>
  <si>
    <t>تكاليف مهنية - أخرى</t>
  </si>
  <si>
    <t>عقود الصيانة والتشغيل</t>
  </si>
  <si>
    <t xml:space="preserve">عقود الصيانة والتشغيل - النظافة </t>
  </si>
  <si>
    <t xml:space="preserve">عقود الصيانة والتشغيل  - الأمن والحراسة </t>
  </si>
  <si>
    <t>عقود صيانة المصاعد</t>
  </si>
  <si>
    <t>عقود  صيانة الات التصوير</t>
  </si>
  <si>
    <t xml:space="preserve">تكاليف تشغيلة أخرى </t>
  </si>
  <si>
    <t xml:space="preserve">مصاريف التدريب والتاهيل </t>
  </si>
  <si>
    <t xml:space="preserve">مصاريف اشتراكات وتصديقات </t>
  </si>
  <si>
    <t xml:space="preserve">دوريات وصحف ومجلات تخصصية </t>
  </si>
  <si>
    <t xml:space="preserve">مصاريف التراخيص </t>
  </si>
  <si>
    <t xml:space="preserve">مصاريف الدعاية والاعلان </t>
  </si>
  <si>
    <t>العينات والهدايا</t>
  </si>
  <si>
    <t xml:space="preserve">مصاريف غرامات ومخالفات </t>
  </si>
  <si>
    <t>مصاريف بنكية وعمولات</t>
  </si>
  <si>
    <t>الحملات الإعلانية</t>
  </si>
  <si>
    <t>اليافطات الإعلانية</t>
  </si>
  <si>
    <t>العروض الخاصة</t>
  </si>
  <si>
    <t>تكاليف تسويقية - أخرى</t>
  </si>
  <si>
    <t>سفريات عمل - داخلية</t>
  </si>
  <si>
    <t>سفريات عمل - دولية</t>
  </si>
  <si>
    <t>عجز / فائض النقدية</t>
  </si>
  <si>
    <t>مصاريف الإستهلاك والاستنفاذ</t>
  </si>
  <si>
    <t xml:space="preserve">مصاريف الاستهلاك - الأراضي المطورة </t>
  </si>
  <si>
    <t xml:space="preserve">مصروف إهلاك - الأراضي المطورة - تحسينات اراضي </t>
  </si>
  <si>
    <t xml:space="preserve">مصاريف الاستهلاك - المباني </t>
  </si>
  <si>
    <t>مصروف إهلاك - المباني</t>
  </si>
  <si>
    <t>مصروف إهلاك - المباني المشتراة</t>
  </si>
  <si>
    <t xml:space="preserve">مصروف إهلاك - المباني المتبرع بها </t>
  </si>
  <si>
    <t xml:space="preserve">مصروف إهلاك - مباني على ارض مستأجرة </t>
  </si>
  <si>
    <t xml:space="preserve">مصروف إهلاك - تجسينات مباني مملوكة </t>
  </si>
  <si>
    <t>مصروف إهلاك - تحسينات مباني مستأجرة</t>
  </si>
  <si>
    <t xml:space="preserve">مصاريف الاستهلاك  -  الات ومعدات </t>
  </si>
  <si>
    <t xml:space="preserve">مصروف إهلاك - الات ومعدات صناعية </t>
  </si>
  <si>
    <t xml:space="preserve">مصروف إهلاك - الات ومعدات صيانو وتشغيل </t>
  </si>
  <si>
    <t>مصروف إهلاك - الات ومعدات ورش</t>
  </si>
  <si>
    <t xml:space="preserve">مصروف إهلاك - الات ومعدات حاويات ومقطورات </t>
  </si>
  <si>
    <t xml:space="preserve">مصاريف الاستهلاك -  السيارات </t>
  </si>
  <si>
    <t xml:space="preserve">مصروف إهلاك - سيارات </t>
  </si>
  <si>
    <t>مصروف إهلاك - سيارات مشتراة</t>
  </si>
  <si>
    <t xml:space="preserve">مصروف إهلاك - سيارات متبرع بها </t>
  </si>
  <si>
    <t xml:space="preserve">مصروف إهلاك - سيارات ايجار منتهي بالتمليك </t>
  </si>
  <si>
    <t xml:space="preserve">مصاريف الاستهلاك - الأثاث المكتبي </t>
  </si>
  <si>
    <t xml:space="preserve">مصاريف الاهلاك - الأثاث المكتبي </t>
  </si>
  <si>
    <t>مصاريف الاستهلاك  - الات ومعدات مكتبية</t>
  </si>
  <si>
    <t>مصاريف الاهلاك  - الات ومعدات مكتبية</t>
  </si>
  <si>
    <t xml:space="preserve">مصاريف الاستهلاك -- عدد وأدوات </t>
  </si>
  <si>
    <t xml:space="preserve">مصاريف الاهلاك -- عدد وأدوات </t>
  </si>
  <si>
    <t xml:space="preserve">مصاريف الاستهلاك - أدوات وأجهزة العرض </t>
  </si>
  <si>
    <t xml:space="preserve">مصاريف الاهلاك - أدوات وأجهزة العرض </t>
  </si>
  <si>
    <t>مصاريف الاستهلاك - أجهزة الاتصال والأمن والحماية</t>
  </si>
  <si>
    <t>مصاريف الاهلاك - أجهزة الاتصال والأمن والحماية</t>
  </si>
  <si>
    <t xml:space="preserve">مصاريف الاستهلاك - اجهزة الحاسب الالي وملحقاتها </t>
  </si>
  <si>
    <t xml:space="preserve">مصاريف الاهلاك - اجهزة الحاسب الالي وملحقاتها </t>
  </si>
  <si>
    <t xml:space="preserve">مصاريف الاستهلاك - اجهزة التدفئة والتبريد والتهوية </t>
  </si>
  <si>
    <t xml:space="preserve">مصاريف الاهلاك - اجهزة التدفئة والتبريد والتهوية </t>
  </si>
  <si>
    <t xml:space="preserve">مصاريف الاستنفاذ - الأصول غير الملموسة </t>
  </si>
  <si>
    <t xml:space="preserve">مصاريف الاستنفاذ - براءات الإختراع </t>
  </si>
  <si>
    <t xml:space="preserve">مصاريف الاستنفاذ - العلامات التجارية </t>
  </si>
  <si>
    <t xml:space="preserve">مصاريف الاستنفاذ - تكاليف ماقبل التشغيل " مصاريف التأسيس " </t>
  </si>
  <si>
    <t xml:space="preserve">مصاريف الاستنفاذ - مصاريف حقوق الامتياز </t>
  </si>
  <si>
    <t xml:space="preserve">مصاريف الاستنفاذ  - تكاليف تطوير المنتجات </t>
  </si>
  <si>
    <t>مصاريف الاستنفاذ  - مصاريف الحملات الاعلانية المؤجلة</t>
  </si>
  <si>
    <t>مصاريف الاستنفاذ  - مصاريف عمومية وإدارية مؤجلة</t>
  </si>
  <si>
    <t xml:space="preserve">مصاريف الاستنفاذ - قيمة التقبيل - خلو رجل </t>
  </si>
  <si>
    <t>مصاريف الاستنفاذ - رخص البرامج والأنظمة</t>
  </si>
  <si>
    <t>مصاريف الاستنفاذ - الخطط الاستراتيجية</t>
  </si>
  <si>
    <t xml:space="preserve">مصاريف الاستهلاك -  للموجودات الحيوية </t>
  </si>
  <si>
    <t>مصاريف الاستهلاك -   أمهات الابقار</t>
  </si>
  <si>
    <t>مصاريف الاستهلاك -  صغار الابقار</t>
  </si>
  <si>
    <t xml:space="preserve">مصاريف الاستهلاك -   امهات الدواجن </t>
  </si>
  <si>
    <t xml:space="preserve">مصاريف الاستهلاك -   الصيصان </t>
  </si>
  <si>
    <t xml:space="preserve">مصاريف الاستهلاك -   الاشجار المثمرة </t>
  </si>
  <si>
    <t xml:space="preserve">مصاريف الاستهلاك -   الاشجار غير المثمرة </t>
  </si>
  <si>
    <t xml:space="preserve">مصاريف إدارية وعمومية  أخرى </t>
  </si>
  <si>
    <t xml:space="preserve">خسائر  بيع أصول </t>
  </si>
  <si>
    <t xml:space="preserve">خسائر استثمارات </t>
  </si>
  <si>
    <t xml:space="preserve">خسائراستثمارات عقارية </t>
  </si>
  <si>
    <t xml:space="preserve">خسائر استثمارات في شركات زميلة </t>
  </si>
  <si>
    <t xml:space="preserve">خسائر استثمارات في الصناديق والمحافظ </t>
  </si>
  <si>
    <t xml:space="preserve">خسائر استثمارات متاحة للبيع </t>
  </si>
  <si>
    <t xml:space="preserve">خسائر استثمارات مقتناة بغرض المتاجرة </t>
  </si>
  <si>
    <t xml:space="preserve">خسائر استثمارات مقتناة حتى تاريخ الاستحقاق </t>
  </si>
  <si>
    <t xml:space="preserve">خسائر استثمارات أخرى </t>
  </si>
  <si>
    <t xml:space="preserve">مصاريف تمويلية </t>
  </si>
  <si>
    <t>مصاريف ديون معدومة أو المشكوك في تحصيلها</t>
  </si>
  <si>
    <t xml:space="preserve">ذمم مدينة معدومة - مدينون تجاريون </t>
  </si>
  <si>
    <t xml:space="preserve">ذمم مدينة معدومة - عملاء محافظ إقراضية </t>
  </si>
  <si>
    <t>ذمم مدينة معدومة - أخرى</t>
  </si>
  <si>
    <t xml:space="preserve">مصاريف المخصصات </t>
  </si>
  <si>
    <t xml:space="preserve">مخصصات الاستثمار </t>
  </si>
  <si>
    <t xml:space="preserve">مخصصات د. م . في تحصيلها </t>
  </si>
  <si>
    <t>مصارف الزكاة الشرعية</t>
  </si>
  <si>
    <t xml:space="preserve">مصاريف برامج وانشطة نقدية مقيدة </t>
  </si>
  <si>
    <t xml:space="preserve">مصاريف برامج وانشطة - كفالات </t>
  </si>
  <si>
    <t xml:space="preserve">مصاريف برامج وانشطة - مساعدات </t>
  </si>
  <si>
    <t>مصاريف برامج وانشطة - برامج موسمية</t>
  </si>
  <si>
    <t xml:space="preserve">مصاريف برامج وانشطة - السلة الغذائية </t>
  </si>
  <si>
    <t>مصاريف برامج وانشطة - دعم أسرة محتاجة</t>
  </si>
  <si>
    <t>مصاريف برامج وانشطة - مصروفات دور تحفيظ القران</t>
  </si>
  <si>
    <t xml:space="preserve">مصاريف برامج وانشطة - إعانات زواج </t>
  </si>
  <si>
    <t xml:space="preserve">مصاريف برامج وانشطة عينية مقيدة </t>
  </si>
  <si>
    <t xml:space="preserve">مصروفات عينية - زكاة </t>
  </si>
  <si>
    <t xml:space="preserve">مصروفات  عينية - أيتام </t>
  </si>
  <si>
    <t xml:space="preserve">مصروفات  عينية - أسر محتاجة </t>
  </si>
  <si>
    <t xml:space="preserve">مصروفات  عينية - دور نسائية </t>
  </si>
  <si>
    <t xml:space="preserve">مصروفات  عينية - اندية شبابية </t>
  </si>
  <si>
    <t xml:space="preserve">مصروفات عينية - مساعدات زواج </t>
  </si>
  <si>
    <t xml:space="preserve">مصروفات  عينية - ادوية طبية </t>
  </si>
  <si>
    <t>مصروفات  عينية - .............</t>
  </si>
  <si>
    <t>مصروفات مقيدة - خدمات تطوعية ( مقابل ايرادات التطوع )</t>
  </si>
  <si>
    <t>مصروفات خدمات تطوعية - ( اسم النشاط  )</t>
  </si>
  <si>
    <t>مصروفات  خدمات تطوعية - ساعات استشارية</t>
  </si>
  <si>
    <t>مصروفات  خدمات تطوعية - عيادات طبية</t>
  </si>
  <si>
    <t xml:space="preserve">مصروفات  خدمات تطوعية - تدريب وتأهيل </t>
  </si>
  <si>
    <t xml:space="preserve">مصروفات مقيدة - المنح  الحكومي </t>
  </si>
  <si>
    <t>مصروفات - المنح الحكومي - تأسيس</t>
  </si>
  <si>
    <t xml:space="preserve">مصروفات - المنح الحكومي - دعم التشغيل </t>
  </si>
  <si>
    <t xml:space="preserve">مصروفات - المنح الحكومي - التميز المؤسسي </t>
  </si>
  <si>
    <t xml:space="preserve">مصروفات - المنح الحكومي - الاستدامة المالية </t>
  </si>
  <si>
    <t xml:space="preserve">مصروفات - المنح الحكومي - دعم القطاع </t>
  </si>
  <si>
    <t xml:space="preserve">مصروفات - المنح الحكومي - الدعم الاجتماعي </t>
  </si>
  <si>
    <t xml:space="preserve">مصروفات - المنح الحكومي - التدريب والتعليم </t>
  </si>
  <si>
    <t>مصروفات - المنح الحكومي - مشروعات المرافق</t>
  </si>
  <si>
    <t>مصروفات - المنح الحكومي - البحوث والمؤازرة</t>
  </si>
  <si>
    <t>مصروفات - المنح الحكومي - المنتجات المالية والتمويلية</t>
  </si>
  <si>
    <t xml:space="preserve">مصاريف برامج وانشطة غير مقيدة  </t>
  </si>
  <si>
    <t>مصروفات برامج وأنشطة غير مقيدة - نقدية</t>
  </si>
  <si>
    <t xml:space="preserve">مصروفات برامج وأنشطة غير مقيدة  - عينية </t>
  </si>
  <si>
    <t xml:space="preserve">مصاريف وتوزيعات عوائد الأوقاف </t>
  </si>
  <si>
    <t xml:space="preserve">مصروفات النظارة </t>
  </si>
  <si>
    <t>مصاريف الإستهلاك والاستنفاذ للأصول الوقفية</t>
  </si>
  <si>
    <t xml:space="preserve">مصاريف الاستهلاك للأصول الثابتة الوقفية </t>
  </si>
  <si>
    <t xml:space="preserve">مصاريف أوقاف متنوعة  </t>
  </si>
  <si>
    <t>خسائر  بيع واستبدال  أصول وقفية</t>
  </si>
  <si>
    <t>خسائر استثمارات وقفية</t>
  </si>
  <si>
    <t xml:space="preserve">خسائراستثمارات  وقفية عقارية </t>
  </si>
  <si>
    <t xml:space="preserve">خسائر استثمارات وقفية في شركات زميلة </t>
  </si>
  <si>
    <t xml:space="preserve">خسائر استثمارات  وقفية في الصناديق والمحافظ </t>
  </si>
  <si>
    <t xml:space="preserve">خسائر استثمارات فائض غلة الوقف </t>
  </si>
  <si>
    <t>ذمم مدينة معدومة - عملاء محافظ إقراضية وقفية</t>
  </si>
  <si>
    <t xml:space="preserve">تكلفة البضاعة المباعة </t>
  </si>
  <si>
    <t xml:space="preserve">مخصصات واحتياطيات الأوقاف </t>
  </si>
  <si>
    <t>توزيعات صافي الريع على المستفيدين</t>
  </si>
  <si>
    <t xml:space="preserve">مستفيدي الوقف - أيتام </t>
  </si>
  <si>
    <t xml:space="preserve">مستفيدي الوقف - أسر محتاجة  </t>
  </si>
  <si>
    <t xml:space="preserve">مستفيدي الوقف - حلقات التحفيظ  </t>
  </si>
  <si>
    <t xml:space="preserve">مستفيدي الوقف - تعليم </t>
  </si>
  <si>
    <t xml:space="preserve">مصروفات  التحويلات واعادة التصنيف </t>
  </si>
  <si>
    <t xml:space="preserve">تحويلات وإعادة تصنيف  - قيود استخدام </t>
  </si>
  <si>
    <t xml:space="preserve">تحويلات وإعادة تصنيف - قيود وقت </t>
  </si>
  <si>
    <t xml:space="preserve">تحويلات وإعادة تصنيف - قيود استخدام ووقت </t>
  </si>
  <si>
    <t xml:space="preserve">تحويلات وإعادة تصنيف - قيود إدارية </t>
  </si>
  <si>
    <t xml:space="preserve">تحويلات وإعادة تصنيف - قيود اخرى </t>
  </si>
  <si>
    <t xml:space="preserve">الإجمالي </t>
  </si>
  <si>
    <t xml:space="preserve">ملاحظات المراجع القانوني </t>
  </si>
  <si>
    <t>م</t>
  </si>
  <si>
    <t>الملاحظة</t>
  </si>
  <si>
    <t xml:space="preserve">جديدة </t>
  </si>
  <si>
    <t xml:space="preserve">مكرره </t>
  </si>
  <si>
    <t xml:space="preserve"> مرات التكرار </t>
  </si>
  <si>
    <t xml:space="preserve">التوصية </t>
  </si>
  <si>
    <t xml:space="preserve">رد الجمعية </t>
  </si>
  <si>
    <t xml:space="preserve">تعليق الوزارة </t>
  </si>
  <si>
    <t xml:space="preserve">اسم الحساب </t>
  </si>
  <si>
    <t xml:space="preserve">الرصيد الحالي </t>
  </si>
  <si>
    <t xml:space="preserve">رصيد الربع السابق </t>
  </si>
  <si>
    <t xml:space="preserve">ملاحظات </t>
  </si>
  <si>
    <t>الأصول</t>
  </si>
  <si>
    <t>الأصول المتداولة</t>
  </si>
  <si>
    <t>النقدية في الصناديق والبنوك</t>
  </si>
  <si>
    <t>المحافظ الإقراضية والتمويلية</t>
  </si>
  <si>
    <t xml:space="preserve">الاستثمارات المتداولة </t>
  </si>
  <si>
    <t>الذمم المدينة</t>
  </si>
  <si>
    <t>مصروفات مدفوعة مقدماً</t>
  </si>
  <si>
    <t>إيرادات وتبرعات مستحقة</t>
  </si>
  <si>
    <t>المخزون</t>
  </si>
  <si>
    <t>الحسابات الجارية للفروع " أطراف ذات علاقة "</t>
  </si>
  <si>
    <t>الأصول غير المتداولة</t>
  </si>
  <si>
    <t>الأصول الثابتة</t>
  </si>
  <si>
    <t>الأصول غير الملموسة</t>
  </si>
  <si>
    <t xml:space="preserve">الاستثمارات غير المتداولة </t>
  </si>
  <si>
    <t>أعمال رأسمالية تحت الإنشاء " مشاريع تحت التنفيذ "</t>
  </si>
  <si>
    <t>الموجودات الحيوية</t>
  </si>
  <si>
    <t>أصول الأوقاف</t>
  </si>
  <si>
    <t>النقدية الموقوفة</t>
  </si>
  <si>
    <t>محافظ إقراضية وتمويلية موقوفة</t>
  </si>
  <si>
    <t>الاستثمارات الوقفية</t>
  </si>
  <si>
    <t>الأصول الثابتة الوقفية</t>
  </si>
  <si>
    <t>الأصول غير الملموسة – أوقاف</t>
  </si>
  <si>
    <t>أعمال رأسمالية تحت الإنشاء " مشاريع وقفية تحت التنفيذ "</t>
  </si>
  <si>
    <t>الالتزامات المتداولة</t>
  </si>
  <si>
    <t xml:space="preserve">القروض قصيرة الأجل </t>
  </si>
  <si>
    <t xml:space="preserve">أوراق الدفع </t>
  </si>
  <si>
    <t xml:space="preserve">الذمم الدائنة </t>
  </si>
  <si>
    <t xml:space="preserve">مصروفات مستحقة </t>
  </si>
  <si>
    <t>إيرادات وتبرعات مقدمة</t>
  </si>
  <si>
    <t xml:space="preserve">التزامات متداولة أخرى </t>
  </si>
  <si>
    <t xml:space="preserve">اجمالي الالتزامات المتداولة </t>
  </si>
  <si>
    <t>الالتزامات غير المتداولة</t>
  </si>
  <si>
    <t xml:space="preserve">القروض طويلة الأجل </t>
  </si>
  <si>
    <t xml:space="preserve">أوراق الدفع  طويلة الأجل </t>
  </si>
  <si>
    <t xml:space="preserve">الذمم الدائنة - طويلة الأجل </t>
  </si>
  <si>
    <t xml:space="preserve">المخصصات </t>
  </si>
  <si>
    <t>مجمعات الإهلاك والاستنفاذ</t>
  </si>
  <si>
    <t xml:space="preserve">المخصصات للأصول الوقفية </t>
  </si>
  <si>
    <t xml:space="preserve">مجمعات الإهلاك والاستنفاذ للأصول الوقفية </t>
  </si>
  <si>
    <t xml:space="preserve">إجمالي الالتزامات غير  المتداولة </t>
  </si>
  <si>
    <t xml:space="preserve">صافي الأصول </t>
  </si>
  <si>
    <t xml:space="preserve">صافي الأصول المقيدة </t>
  </si>
  <si>
    <t xml:space="preserve">صافي أصول الأوقاف </t>
  </si>
  <si>
    <t>إجمالي  صافي الأصول</t>
  </si>
  <si>
    <t xml:space="preserve">رصيد الزكاة أول الفترة </t>
  </si>
  <si>
    <t xml:space="preserve">الزكوات المحصلة خلال الفترة </t>
  </si>
  <si>
    <t xml:space="preserve">رصيد بند الزكاة خلال الفترة </t>
  </si>
  <si>
    <t xml:space="preserve">مصروفات الزكاة </t>
  </si>
  <si>
    <t>مصاريف برامج وانشطة مقيدة</t>
  </si>
  <si>
    <t>مصاريف وبرامج وانشطة غير مقيدة</t>
  </si>
  <si>
    <t>..........................</t>
  </si>
  <si>
    <t xml:space="preserve">إجمالي المنصرف </t>
  </si>
  <si>
    <t xml:space="preserve">رصيد الزكاة نهاية الفترة </t>
  </si>
  <si>
    <t xml:space="preserve">مصروفات البرامج والأنشطة المقيدة </t>
  </si>
  <si>
    <t xml:space="preserve">التبرعات والإيرادات للانشطة المقيدة </t>
  </si>
  <si>
    <t xml:space="preserve">التغير في صافي الاصول المقيدة خلال الفترة </t>
  </si>
  <si>
    <t xml:space="preserve">مصارف الزكاة </t>
  </si>
  <si>
    <t xml:space="preserve">زكاة </t>
  </si>
  <si>
    <t>تبرعات وهبات مقيدة - نقدية</t>
  </si>
  <si>
    <t xml:space="preserve">مصروفات عينية مقيدة </t>
  </si>
  <si>
    <t>تبرعات وهبات مقيدة - عينية</t>
  </si>
  <si>
    <t xml:space="preserve">تبرعات وهبات  مقيدة - خدمات تطوعية </t>
  </si>
  <si>
    <t xml:space="preserve">تبرعات وهبات  مقيدة - المنح  الحكومي </t>
  </si>
  <si>
    <t xml:space="preserve">صافي الأصول المقيدة  نهاية الفترة </t>
  </si>
  <si>
    <t>رقم الحساب</t>
  </si>
  <si>
    <t xml:space="preserve">الإجمالي العام </t>
  </si>
  <si>
    <t>تبرعات</t>
  </si>
  <si>
    <t>تبرعات وهبات  مقيدة - المنح  الحكومي</t>
  </si>
  <si>
    <t>تبرعات  وهبات غير مقيدة - نقدية</t>
  </si>
  <si>
    <t>تبرعات وهبات غير مقيدة - عينية</t>
  </si>
  <si>
    <t xml:space="preserve">تبرعات وهبات غير مقيدة - خدمات تطوعية </t>
  </si>
  <si>
    <t xml:space="preserve">تبرعات نقدية  لبناء أو شراء أوقاف </t>
  </si>
  <si>
    <t xml:space="preserve">تبرعات عينية أوقاف </t>
  </si>
  <si>
    <t xml:space="preserve">إيرادات - ريع أوقاف </t>
  </si>
  <si>
    <t xml:space="preserve">تبرعات تخفيض التزام (خصم ممنوح) </t>
  </si>
  <si>
    <t xml:space="preserve">تبرعات وإيرادات أوقاف </t>
  </si>
  <si>
    <t>إيرادات</t>
  </si>
  <si>
    <t>إيرادات وتبرعات مقيدة</t>
  </si>
  <si>
    <t xml:space="preserve">إيرادات مقيدة </t>
  </si>
  <si>
    <t xml:space="preserve">إجمالي الإيرادات والتبرعات المقيدة </t>
  </si>
  <si>
    <t xml:space="preserve">إيرادات وتبرعات غير مقيدة </t>
  </si>
  <si>
    <t xml:space="preserve">إجمالي الإيرادات والتبرعات غير المقيدة </t>
  </si>
  <si>
    <t>إيرادات وتبرعات اوقاف</t>
  </si>
  <si>
    <t xml:space="preserve">إجمالي الإيرادات والتبرعات الوقفية </t>
  </si>
  <si>
    <t>أرباح استثمارات وقفية</t>
  </si>
  <si>
    <t>تبرعات وإيرادات مقيدة</t>
  </si>
  <si>
    <t xml:space="preserve">تبرعات وإيرادات غير مقيدة  </t>
  </si>
  <si>
    <t xml:space="preserve">زكــــــــــــــــــاة </t>
  </si>
  <si>
    <t xml:space="preserve">مصاريف برامج وانشطة مقيدة </t>
  </si>
  <si>
    <t>الإجمالي العام</t>
  </si>
  <si>
    <t>مصروفات برامج وأنشطة غير مقيدة-خدمات تطوعية( مقابل تبرعات التطوع )</t>
  </si>
  <si>
    <t xml:space="preserve">مصروف إهلاك - الات ومعدات مرافق </t>
  </si>
  <si>
    <t>الات ومعدات مرافق</t>
  </si>
  <si>
    <t xml:space="preserve">الات ومعدات صيانة وتشغيل </t>
  </si>
  <si>
    <t xml:space="preserve">صيانة وإصلاح - لوحات الدعاية والإعلان </t>
  </si>
  <si>
    <t xml:space="preserve">مصاريف الاستهلاك - لوحات الدعاية والإعلان </t>
  </si>
  <si>
    <t xml:space="preserve">مصاريف الاهلاك - لوحات الدعاية والإعلان </t>
  </si>
  <si>
    <t>مصروفات  خدمات تطوعية - ...........</t>
  </si>
  <si>
    <r>
      <t xml:space="preserve">الاهمية النسبية للملاحظة وأثرها على نظام الرقابة والضبط  </t>
    </r>
    <r>
      <rPr>
        <b/>
        <u/>
        <sz val="12"/>
        <color theme="1"/>
        <rFont val="Arial"/>
        <family val="2"/>
        <scheme val="minor"/>
      </rPr>
      <t>( 1 الدرجة الادنى ، 5 الدرجة الأعلى )</t>
    </r>
  </si>
  <si>
    <t xml:space="preserve">إجمالي الأصول المتداولة </t>
  </si>
  <si>
    <t xml:space="preserve">إجمالي أصول الأوقاف </t>
  </si>
  <si>
    <t xml:space="preserve">إجمالي الأصول </t>
  </si>
  <si>
    <t xml:space="preserve">إجمالي الأصول غير المتداولة </t>
  </si>
  <si>
    <t xml:space="preserve">إجمالي الالتزامات وصافي الأصول </t>
  </si>
  <si>
    <t>مصروفات مقيدة - خدمات تطوعية ( مقابل إيرادات التطوع )</t>
  </si>
  <si>
    <t xml:space="preserve">صافي الأصول غير المقيدة </t>
  </si>
  <si>
    <t xml:space="preserve">مصاريف برامج وانشطة - كفارات </t>
  </si>
  <si>
    <t>مصروفات  عينية - برامج موسمية</t>
  </si>
  <si>
    <t>مصروفات  عينية - مبادرات مواجهة كورونا</t>
  </si>
  <si>
    <t>ملحوظة تسجيل الأرقام بجميع الملفات هنا بالهللات</t>
  </si>
  <si>
    <t xml:space="preserve">مصاريف برامج وانشطة - ........ </t>
  </si>
  <si>
    <t xml:space="preserve">مصاريف برامج وانشطة - مبادرات مواجهة كورونا </t>
  </si>
  <si>
    <t xml:space="preserve">صيانة وإصلاح - أدوات وأجهزة التصوير والعرض </t>
  </si>
  <si>
    <t>الالتزامات وصافي الأصول</t>
  </si>
  <si>
    <t xml:space="preserve">صافي الأصول المقيدة أول الفترة </t>
  </si>
  <si>
    <t>المياه والغاز ومصاريف الصرف الصحي</t>
  </si>
  <si>
    <t xml:space="preserve">إيرادات غير مقيدة </t>
  </si>
  <si>
    <t>التأكد من رصيد أول الفترة</t>
  </si>
  <si>
    <t xml:space="preserve">بداية يتم تسجيل رصيد الزكاة أول الفترة بشيت تقرير الزكاة ثم صافي الأصول المقيدة أول الفترة بشيت تقرير الإيرادات والمصروفات المقيدة لأنهما مرتبطان بمعادلات تلقائية </t>
  </si>
  <si>
    <t>الضبط وفق مسودة القوائم بنهاية العام</t>
  </si>
  <si>
    <t xml:space="preserve">يخصم ما صرف من دعم تشغيلي الوزارة </t>
  </si>
  <si>
    <r>
      <t xml:space="preserve">تقرير التبرعات والإيرادات للفترة من </t>
    </r>
    <r>
      <rPr>
        <b/>
        <u/>
        <sz val="18"/>
        <color rgb="FFC00000"/>
        <rFont val="Arial"/>
        <family val="2"/>
        <scheme val="minor"/>
      </rPr>
      <t>2024/1/1</t>
    </r>
    <r>
      <rPr>
        <b/>
        <u/>
        <sz val="18"/>
        <rFont val="Arial"/>
        <family val="2"/>
        <scheme val="minor"/>
      </rPr>
      <t xml:space="preserve"> م إلى </t>
    </r>
    <r>
      <rPr>
        <b/>
        <u/>
        <sz val="18"/>
        <color rgb="FFC00000"/>
        <rFont val="Arial"/>
        <family val="2"/>
        <scheme val="minor"/>
      </rPr>
      <t>2024/3/31</t>
    </r>
    <r>
      <rPr>
        <b/>
        <u/>
        <sz val="18"/>
        <rFont val="Arial"/>
        <family val="2"/>
        <scheme val="minor"/>
      </rPr>
      <t xml:space="preserve"> م </t>
    </r>
  </si>
  <si>
    <r>
      <t xml:space="preserve">تقرير مصاريف الجمعية حسب التصنيف الوظيفي للفترة من </t>
    </r>
    <r>
      <rPr>
        <b/>
        <sz val="16"/>
        <color rgb="FFC00000"/>
        <rFont val="Times New Roman"/>
        <family val="1"/>
      </rPr>
      <t>2024/1/1</t>
    </r>
    <r>
      <rPr>
        <b/>
        <sz val="16"/>
        <rFont val="Times New Roman"/>
        <family val="1"/>
      </rPr>
      <t xml:space="preserve"> م إلى </t>
    </r>
    <r>
      <rPr>
        <b/>
        <sz val="16"/>
        <color rgb="FFC00000"/>
        <rFont val="Times New Roman"/>
        <family val="1"/>
      </rPr>
      <t>2024/3/31</t>
    </r>
    <r>
      <rPr>
        <b/>
        <sz val="16"/>
        <rFont val="Times New Roman"/>
        <family val="1"/>
      </rPr>
      <t xml:space="preserve"> م</t>
    </r>
  </si>
  <si>
    <r>
      <t xml:space="preserve">تقرير بالأصول حتى تاريخ </t>
    </r>
    <r>
      <rPr>
        <b/>
        <u/>
        <sz val="18"/>
        <color rgb="FFC00000"/>
        <rFont val="Arial"/>
        <family val="2"/>
        <scheme val="minor"/>
      </rPr>
      <t>2024/3/31</t>
    </r>
    <r>
      <rPr>
        <b/>
        <u/>
        <sz val="18"/>
        <color theme="1"/>
        <rFont val="Arial"/>
        <family val="2"/>
        <scheme val="minor"/>
      </rPr>
      <t xml:space="preserve"> م  </t>
    </r>
  </si>
  <si>
    <r>
      <t xml:space="preserve">تقرير بالالتزامات وصافي الأصول حتى تاريخ </t>
    </r>
    <r>
      <rPr>
        <b/>
        <u/>
        <sz val="18"/>
        <color rgb="FFC00000"/>
        <rFont val="Arial"/>
        <family val="2"/>
        <scheme val="minor"/>
      </rPr>
      <t>2024/3/31</t>
    </r>
    <r>
      <rPr>
        <b/>
        <u/>
        <sz val="18"/>
        <color theme="1"/>
        <rFont val="Arial"/>
        <family val="2"/>
        <scheme val="minor"/>
      </rPr>
      <t xml:space="preserve"> م </t>
    </r>
  </si>
  <si>
    <r>
      <t xml:space="preserve">تقرير حركة بند الزكاة خلال الفترة من </t>
    </r>
    <r>
      <rPr>
        <b/>
        <u/>
        <sz val="18"/>
        <color rgb="FFC00000"/>
        <rFont val="Arial"/>
        <family val="2"/>
        <scheme val="minor"/>
      </rPr>
      <t>2024/1/1</t>
    </r>
    <r>
      <rPr>
        <b/>
        <u/>
        <sz val="18"/>
        <color theme="1"/>
        <rFont val="Arial"/>
        <family val="2"/>
        <scheme val="minor"/>
      </rPr>
      <t xml:space="preserve"> م إلى </t>
    </r>
    <r>
      <rPr>
        <b/>
        <u/>
        <sz val="18"/>
        <color rgb="FFC00000"/>
        <rFont val="Arial"/>
        <family val="2"/>
        <scheme val="minor"/>
      </rPr>
      <t>2024/3/31</t>
    </r>
    <r>
      <rPr>
        <b/>
        <u/>
        <sz val="18"/>
        <color theme="1"/>
        <rFont val="Arial"/>
        <family val="2"/>
        <scheme val="minor"/>
      </rPr>
      <t xml:space="preserve"> م</t>
    </r>
  </si>
  <si>
    <r>
      <t xml:space="preserve">تقرير إيرادات ومصروفات البرامج والأنشطة المقيدة للفترة من </t>
    </r>
    <r>
      <rPr>
        <b/>
        <u/>
        <sz val="16"/>
        <color rgb="FFC00000"/>
        <rFont val="Arial"/>
        <family val="2"/>
        <scheme val="minor"/>
      </rPr>
      <t>2024/3/1</t>
    </r>
    <r>
      <rPr>
        <b/>
        <u/>
        <sz val="16"/>
        <color theme="1"/>
        <rFont val="Arial"/>
        <family val="2"/>
        <charset val="178"/>
        <scheme val="minor"/>
      </rPr>
      <t xml:space="preserve"> م إلى </t>
    </r>
    <r>
      <rPr>
        <b/>
        <u/>
        <sz val="16"/>
        <color rgb="FFC00000"/>
        <rFont val="Arial"/>
        <family val="2"/>
        <scheme val="minor"/>
      </rPr>
      <t>2024/3/31</t>
    </r>
    <r>
      <rPr>
        <b/>
        <u/>
        <sz val="16"/>
        <color theme="1"/>
        <rFont val="Arial"/>
        <family val="2"/>
        <charset val="178"/>
        <scheme val="minor"/>
      </rPr>
      <t xml:space="preserve"> م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</si>
</sst>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_-* #,##0.00\-;_-* &quot;-&quot;??_-;_-@_-"/>
    <numFmt numFmtId="165" formatCode="_-* #,##0_-;_-* #,##0\-;_-* &quot;-&quot;??_-;_-@_-"/>
  </numFmts>
  <fonts count="66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charset val="178"/>
      <scheme val="minor"/>
    </font>
    <font>
      <sz val="11"/>
      <color theme="1"/>
      <name val="Arial"/>
      <family val="2"/>
      <scheme val="minor"/>
    </font>
    <font>
      <b/>
      <u/>
      <sz val="12"/>
      <color theme="1"/>
      <name val="Arial"/>
      <family val="2"/>
    </font>
    <font>
      <sz val="12"/>
      <color theme="1"/>
      <name val="Arial"/>
      <family val="2"/>
    </font>
    <font>
      <b/>
      <u/>
      <sz val="16"/>
      <color theme="1"/>
      <name val="Arial"/>
      <family val="2"/>
    </font>
    <font>
      <b/>
      <sz val="12"/>
      <color theme="1"/>
      <name val="Arial"/>
      <family val="2"/>
    </font>
    <font>
      <b/>
      <sz val="11"/>
      <name val="Times New Roman"/>
      <family val="1"/>
    </font>
    <font>
      <b/>
      <sz val="16"/>
      <name val="Times New Roman"/>
      <family val="1"/>
    </font>
    <font>
      <b/>
      <sz val="14"/>
      <color theme="1"/>
      <name val="Arial"/>
      <family val="2"/>
      <scheme val="minor"/>
    </font>
    <font>
      <b/>
      <sz val="16"/>
      <color theme="1"/>
      <name val="Arial"/>
      <family val="2"/>
      <scheme val="minor"/>
    </font>
    <font>
      <b/>
      <sz val="12"/>
      <color theme="1"/>
      <name val="Arial"/>
      <family val="2"/>
      <scheme val="minor"/>
    </font>
    <font>
      <b/>
      <u/>
      <sz val="18"/>
      <color theme="1"/>
      <name val="Arial"/>
      <family val="2"/>
      <scheme val="minor"/>
    </font>
    <font>
      <b/>
      <u/>
      <sz val="14"/>
      <color theme="1"/>
      <name val="Arial"/>
      <family val="2"/>
      <scheme val="minor"/>
    </font>
    <font>
      <b/>
      <u/>
      <sz val="16"/>
      <color theme="1"/>
      <name val="Arial"/>
      <family val="2"/>
      <scheme val="minor"/>
    </font>
    <font>
      <sz val="14"/>
      <color theme="1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2"/>
      <color theme="1"/>
      <name val="Wingdings"/>
      <charset val="2"/>
    </font>
    <font>
      <sz val="10"/>
      <name val="Arial"/>
      <family val="2"/>
    </font>
    <font>
      <b/>
      <sz val="11"/>
      <name val="Arial"/>
      <family val="2"/>
      <scheme val="minor"/>
    </font>
    <font>
      <sz val="11"/>
      <name val="Arial"/>
      <family val="2"/>
      <scheme val="minor"/>
    </font>
    <font>
      <b/>
      <u/>
      <sz val="12"/>
      <name val="Arial"/>
      <family val="2"/>
      <scheme val="minor"/>
    </font>
    <font>
      <b/>
      <sz val="14"/>
      <name val="Arial"/>
      <family val="2"/>
      <scheme val="minor"/>
    </font>
    <font>
      <b/>
      <sz val="10"/>
      <name val="Arial"/>
      <family val="2"/>
      <scheme val="minor"/>
    </font>
    <font>
      <b/>
      <sz val="9"/>
      <name val="Arial"/>
      <family val="2"/>
      <scheme val="minor"/>
    </font>
    <font>
      <b/>
      <u/>
      <sz val="10"/>
      <name val="Arial"/>
      <family val="2"/>
      <scheme val="minor"/>
    </font>
    <font>
      <b/>
      <u/>
      <sz val="11"/>
      <name val="Arial"/>
      <family val="2"/>
      <scheme val="minor"/>
    </font>
    <font>
      <b/>
      <u/>
      <sz val="18"/>
      <name val="Arial"/>
      <family val="2"/>
      <scheme val="minor"/>
    </font>
    <font>
      <b/>
      <sz val="10"/>
      <name val="Arial"/>
      <family val="2"/>
    </font>
    <font>
      <b/>
      <sz val="8"/>
      <name val="Arial"/>
      <family val="2"/>
      <scheme val="minor"/>
    </font>
    <font>
      <b/>
      <u/>
      <sz val="12"/>
      <color theme="1"/>
      <name val="Arial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Times New Roman"/>
      <family val="1"/>
      <scheme val="major"/>
    </font>
    <font>
      <b/>
      <sz val="12"/>
      <name val="Arial"/>
      <family val="2"/>
      <scheme val="minor"/>
    </font>
    <font>
      <b/>
      <sz val="16"/>
      <name val="Arial"/>
      <family val="2"/>
      <scheme val="minor"/>
    </font>
    <font>
      <b/>
      <sz val="14"/>
      <name val="Times New Roman"/>
      <family val="1"/>
      <scheme val="major"/>
    </font>
    <font>
      <b/>
      <sz val="14"/>
      <name val="Arial"/>
      <family val="2"/>
    </font>
    <font>
      <sz val="10"/>
      <name val="Times New Roman (Arabic)"/>
      <charset val="178"/>
    </font>
    <font>
      <sz val="11"/>
      <color rgb="FF000000"/>
      <name val="Times New Roman"/>
      <family val="1"/>
    </font>
    <font>
      <b/>
      <u/>
      <sz val="16"/>
      <color theme="1"/>
      <name val="Arial"/>
      <family val="2"/>
      <charset val="178"/>
      <scheme val="minor"/>
    </font>
    <font>
      <sz val="16"/>
      <color theme="1"/>
      <name val="Arial"/>
      <family val="2"/>
      <charset val="178"/>
      <scheme val="minor"/>
    </font>
    <font>
      <b/>
      <sz val="10"/>
      <name val="Times New Roman"/>
      <family val="1"/>
      <scheme val="major"/>
    </font>
    <font>
      <b/>
      <sz val="11"/>
      <name val="Times New Roman"/>
      <family val="1"/>
      <charset val="178"/>
    </font>
    <font>
      <b/>
      <sz val="10"/>
      <name val="Times New Roman"/>
      <family val="1"/>
      <charset val="178"/>
    </font>
    <font>
      <sz val="26"/>
      <color rgb="FFC00000"/>
      <name val="Arial"/>
      <family val="2"/>
      <scheme val="minor"/>
    </font>
    <font>
      <b/>
      <u/>
      <sz val="18"/>
      <color rgb="FFC00000"/>
      <name val="Arial"/>
      <family val="2"/>
      <scheme val="minor"/>
    </font>
    <font>
      <b/>
      <u/>
      <sz val="16"/>
      <color rgb="FFC00000"/>
      <name val="Arial"/>
      <family val="2"/>
      <scheme val="minor"/>
    </font>
    <font>
      <b/>
      <sz val="16"/>
      <color rgb="FFC00000"/>
      <name val="Times New Roman"/>
      <family val="1"/>
    </font>
    <font>
      <b/>
      <sz val="16"/>
      <name val="Arial"/>
      <family val="2"/>
    </font>
    <font>
      <b/>
      <sz val="18"/>
      <name val="Arial"/>
      <family val="2"/>
    </font>
    <font>
      <b/>
      <sz val="11"/>
      <color rgb="FFFF0000"/>
      <name val="Arial"/>
      <family val="2"/>
      <scheme val="minor"/>
    </font>
    <font>
      <sz val="18"/>
      <color theme="1"/>
      <name val="Arial"/>
      <family val="2"/>
      <charset val="178"/>
      <scheme val="minor"/>
    </font>
    <font>
      <b/>
      <sz val="18"/>
      <color rgb="FFFF0000"/>
      <name val="Arial"/>
      <family val="2"/>
      <charset val="178"/>
      <scheme val="minor"/>
    </font>
    <font>
      <b/>
      <sz val="8"/>
      <name val="Arial"/>
      <family val="2"/>
    </font>
    <font>
      <sz val="14"/>
      <color rgb="FFC00000"/>
      <name val="Arial"/>
      <family val="2"/>
      <scheme val="minor"/>
    </font>
    <font>
      <b/>
      <sz val="11"/>
      <color rgb="FFC00000"/>
      <name val="Arial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9EEE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</fills>
  <borders count="57">
    <border>
      <left/>
      <right/>
      <top/>
      <bottom/>
      <diagonal/>
    </border>
    <border>
      <left style="thick">
        <color auto="1"/>
      </left>
      <right style="medium">
        <color auto="1"/>
      </right>
      <top style="thick">
        <color auto="1"/>
      </top>
      <bottom/>
      <diagonal/>
    </border>
    <border>
      <left style="medium">
        <color auto="1"/>
      </left>
      <right style="medium">
        <color auto="1"/>
      </right>
      <top style="thick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/>
      <bottom/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ck">
        <color auto="1"/>
      </right>
      <top style="thin">
        <color auto="1"/>
      </top>
      <bottom/>
      <diagonal/>
    </border>
    <border>
      <left style="thick">
        <color auto="1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auto="1"/>
      </right>
      <top/>
      <bottom style="thick">
        <color auto="1"/>
      </bottom>
      <diagonal/>
    </border>
    <border>
      <left style="medium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ck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medium">
        <color auto="1"/>
      </left>
      <right style="medium">
        <color auto="1"/>
      </right>
      <top style="thick">
        <color auto="1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26">
    <xf numFmtId="0" fontId="0" fillId="0" borderId="0"/>
    <xf numFmtId="164" fontId="5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26" fillId="0" borderId="0"/>
    <xf numFmtId="0" fontId="3" fillId="0" borderId="0"/>
    <xf numFmtId="164" fontId="3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26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4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3" fillId="0" borderId="0"/>
    <xf numFmtId="0" fontId="3" fillId="0" borderId="0"/>
    <xf numFmtId="0" fontId="3" fillId="0" borderId="0"/>
    <xf numFmtId="0" fontId="48" fillId="0" borderId="0"/>
    <xf numFmtId="0" fontId="3" fillId="0" borderId="0"/>
    <xf numFmtId="0" fontId="3" fillId="0" borderId="0"/>
    <xf numFmtId="9" fontId="26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1" fillId="0" borderId="0"/>
  </cellStyleXfs>
  <cellXfs count="184">
    <xf numFmtId="0" fontId="0" fillId="0" borderId="0" xfId="0"/>
    <xf numFmtId="0" fontId="9" fillId="0" borderId="18" xfId="0" applyFont="1" applyBorder="1" applyAlignment="1">
      <alignment horizontal="right" vertical="center" wrapText="1" readingOrder="2"/>
    </xf>
    <xf numFmtId="0" fontId="0" fillId="0" borderId="0" xfId="0" applyNumberFormat="1"/>
    <xf numFmtId="0" fontId="0" fillId="0" borderId="0" xfId="0" applyFill="1"/>
    <xf numFmtId="0" fontId="0" fillId="0" borderId="15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0" fillId="0" borderId="2" xfId="0" applyBorder="1"/>
    <xf numFmtId="0" fontId="0" fillId="0" borderId="3" xfId="0" applyBorder="1"/>
    <xf numFmtId="0" fontId="0" fillId="0" borderId="18" xfId="0" applyBorder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19" xfId="0" applyBorder="1" applyAlignment="1">
      <alignment vertical="center"/>
    </xf>
    <xf numFmtId="0" fontId="0" fillId="0" borderId="19" xfId="0" applyBorder="1"/>
    <xf numFmtId="0" fontId="0" fillId="0" borderId="19" xfId="0" applyBorder="1" applyAlignment="1">
      <alignment horizontal="center" wrapText="1"/>
    </xf>
    <xf numFmtId="0" fontId="0" fillId="0" borderId="0" xfId="0" applyProtection="1">
      <protection locked="0"/>
    </xf>
    <xf numFmtId="0" fontId="0" fillId="0" borderId="0" xfId="0" applyAlignment="1">
      <alignment horizontal="center"/>
    </xf>
    <xf numFmtId="0" fontId="9" fillId="0" borderId="13" xfId="0" applyFont="1" applyBorder="1" applyAlignment="1">
      <alignment horizontal="center" vertical="center" wrapText="1" readingOrder="2"/>
    </xf>
    <xf numFmtId="0" fontId="9" fillId="0" borderId="17" xfId="0" applyFont="1" applyBorder="1" applyAlignment="1">
      <alignment horizontal="center" vertical="center" wrapText="1" readingOrder="2"/>
    </xf>
    <xf numFmtId="0" fontId="9" fillId="0" borderId="10" xfId="0" applyFont="1" applyBorder="1" applyAlignment="1">
      <alignment horizontal="center" vertical="center" wrapText="1" readingOrder="2"/>
    </xf>
    <xf numFmtId="0" fontId="0" fillId="0" borderId="0" xfId="0" applyFont="1"/>
    <xf numFmtId="0" fontId="7" fillId="0" borderId="15" xfId="0" applyFont="1" applyBorder="1" applyAlignment="1" applyProtection="1">
      <alignment horizontal="right" vertical="center" wrapText="1" readingOrder="2"/>
      <protection locked="0"/>
    </xf>
    <xf numFmtId="0" fontId="7" fillId="0" borderId="16" xfId="0" applyFont="1" applyBorder="1" applyAlignment="1" applyProtection="1">
      <alignment horizontal="right" vertical="center" wrapText="1" readingOrder="2"/>
      <protection locked="0"/>
    </xf>
    <xf numFmtId="0" fontId="7" fillId="0" borderId="18" xfId="0" applyFont="1" applyBorder="1" applyAlignment="1" applyProtection="1">
      <alignment horizontal="right" vertical="center" wrapText="1" readingOrder="2"/>
      <protection locked="0"/>
    </xf>
    <xf numFmtId="0" fontId="7" fillId="0" borderId="19" xfId="0" applyFont="1" applyBorder="1" applyAlignment="1" applyProtection="1">
      <alignment horizontal="right" vertical="center" wrapText="1" readingOrder="2"/>
      <protection locked="0"/>
    </xf>
    <xf numFmtId="0" fontId="25" fillId="3" borderId="14" xfId="0" applyFont="1" applyFill="1" applyBorder="1" applyAlignment="1" applyProtection="1">
      <alignment horizontal="center" vertical="center" wrapText="1" readingOrder="2"/>
      <protection locked="0"/>
    </xf>
    <xf numFmtId="0" fontId="7" fillId="0" borderId="18" xfId="0" applyFont="1" applyBorder="1" applyAlignment="1">
      <alignment horizontal="right" vertical="center" wrapText="1" readingOrder="2"/>
    </xf>
    <xf numFmtId="0" fontId="7" fillId="0" borderId="19" xfId="0" applyFont="1" applyBorder="1" applyAlignment="1">
      <alignment horizontal="right" vertical="center" wrapText="1" readingOrder="2"/>
    </xf>
    <xf numFmtId="0" fontId="28" fillId="0" borderId="0" xfId="0" applyFont="1"/>
    <xf numFmtId="0" fontId="32" fillId="10" borderId="35" xfId="0" applyFont="1" applyFill="1" applyBorder="1" applyAlignment="1">
      <alignment horizontal="center" vertical="center"/>
    </xf>
    <xf numFmtId="0" fontId="27" fillId="10" borderId="46" xfId="0" applyFont="1" applyFill="1" applyBorder="1" applyAlignment="1">
      <alignment horizontal="center" vertical="center"/>
    </xf>
    <xf numFmtId="3" fontId="26" fillId="7" borderId="46" xfId="4" applyNumberFormat="1" applyFont="1" applyFill="1" applyBorder="1" applyAlignment="1">
      <alignment horizontal="center" vertical="center" readingOrder="2"/>
    </xf>
    <xf numFmtId="3" fontId="36" fillId="7" borderId="46" xfId="4" applyNumberFormat="1" applyFont="1" applyFill="1" applyBorder="1" applyAlignment="1">
      <alignment horizontal="center" vertical="center" readingOrder="2"/>
    </xf>
    <xf numFmtId="0" fontId="25" fillId="3" borderId="47" xfId="0" applyFont="1" applyFill="1" applyBorder="1" applyAlignment="1" applyProtection="1">
      <alignment horizontal="center" vertical="center" wrapText="1" readingOrder="2"/>
      <protection locked="0"/>
    </xf>
    <xf numFmtId="0" fontId="9" fillId="0" borderId="24" xfId="0" applyFont="1" applyBorder="1" applyAlignment="1">
      <alignment horizontal="center" vertical="center" wrapText="1" readingOrder="2"/>
    </xf>
    <xf numFmtId="0" fontId="25" fillId="3" borderId="48" xfId="0" applyFont="1" applyFill="1" applyBorder="1" applyAlignment="1" applyProtection="1">
      <alignment horizontal="center" vertical="center" wrapText="1" readingOrder="2"/>
      <protection locked="0"/>
    </xf>
    <xf numFmtId="0" fontId="7" fillId="0" borderId="10" xfId="0" applyFont="1" applyBorder="1" applyAlignment="1" applyProtection="1">
      <alignment horizontal="right" vertical="center" wrapText="1" readingOrder="2"/>
      <protection locked="0"/>
    </xf>
    <xf numFmtId="0" fontId="7" fillId="0" borderId="34" xfId="0" applyFont="1" applyBorder="1" applyAlignment="1" applyProtection="1">
      <alignment horizontal="right" vertical="center" wrapText="1" readingOrder="2"/>
      <protection locked="0"/>
    </xf>
    <xf numFmtId="0" fontId="31" fillId="7" borderId="35" xfId="0" applyFont="1" applyFill="1" applyBorder="1" applyAlignment="1">
      <alignment horizontal="right" vertical="center" wrapText="1" readingOrder="2"/>
    </xf>
    <xf numFmtId="0" fontId="34" fillId="10" borderId="35" xfId="0" applyFont="1" applyFill="1" applyBorder="1" applyAlignment="1">
      <alignment horizontal="right" vertical="center" wrapText="1" readingOrder="2"/>
    </xf>
    <xf numFmtId="0" fontId="32" fillId="7" borderId="35" xfId="0" applyFont="1" applyFill="1" applyBorder="1" applyAlignment="1">
      <alignment horizontal="right" vertical="center" wrapText="1" readingOrder="2"/>
    </xf>
    <xf numFmtId="0" fontId="37" fillId="10" borderId="35" xfId="0" applyFont="1" applyFill="1" applyBorder="1" applyAlignment="1">
      <alignment horizontal="center" vertical="center"/>
    </xf>
    <xf numFmtId="0" fontId="37" fillId="7" borderId="35" xfId="0" applyFont="1" applyFill="1" applyBorder="1" applyAlignment="1">
      <alignment horizontal="right" vertical="center" wrapText="1" readingOrder="2"/>
    </xf>
    <xf numFmtId="0" fontId="32" fillId="10" borderId="35" xfId="0" applyFont="1" applyFill="1" applyBorder="1" applyAlignment="1">
      <alignment horizontal="right" vertical="center" wrapText="1" readingOrder="2"/>
    </xf>
    <xf numFmtId="0" fontId="37" fillId="10" borderId="35" xfId="0" applyFont="1" applyFill="1" applyBorder="1" applyAlignment="1">
      <alignment horizontal="right" vertical="center" wrapText="1" readingOrder="2"/>
    </xf>
    <xf numFmtId="0" fontId="0" fillId="10" borderId="13" xfId="0" applyFill="1" applyBorder="1" applyAlignment="1">
      <alignment horizontal="center" vertical="center"/>
    </xf>
    <xf numFmtId="0" fontId="0" fillId="10" borderId="17" xfId="0" applyFill="1" applyBorder="1" applyAlignment="1">
      <alignment horizontal="center" vertical="center"/>
    </xf>
    <xf numFmtId="0" fontId="14" fillId="10" borderId="25" xfId="0" applyFont="1" applyFill="1" applyBorder="1" applyAlignment="1">
      <alignment horizontal="center"/>
    </xf>
    <xf numFmtId="0" fontId="14" fillId="10" borderId="26" xfId="0" applyFont="1" applyFill="1" applyBorder="1" applyAlignment="1">
      <alignment horizontal="center"/>
    </xf>
    <xf numFmtId="0" fontId="14" fillId="10" borderId="27" xfId="0" applyFont="1" applyFill="1" applyBorder="1" applyAlignment="1">
      <alignment horizont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 applyProtection="1">
      <alignment horizontal="center" vertical="center"/>
      <protection locked="0"/>
    </xf>
    <xf numFmtId="0" fontId="0" fillId="10" borderId="35" xfId="0" applyFont="1" applyFill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center" vertical="center"/>
      <protection locked="0"/>
    </xf>
    <xf numFmtId="0" fontId="22" fillId="10" borderId="35" xfId="0" applyFont="1" applyFill="1" applyBorder="1" applyAlignment="1">
      <alignment horizontal="center" vertical="center" wrapText="1"/>
    </xf>
    <xf numFmtId="3" fontId="39" fillId="7" borderId="35" xfId="4" applyNumberFormat="1" applyFont="1" applyFill="1" applyBorder="1" applyAlignment="1">
      <alignment horizontal="center" vertical="center" readingOrder="2"/>
    </xf>
    <xf numFmtId="3" fontId="40" fillId="7" borderId="35" xfId="4" applyNumberFormat="1" applyFont="1" applyFill="1" applyBorder="1" applyAlignment="1">
      <alignment horizontal="center" vertical="center" readingOrder="2"/>
    </xf>
    <xf numFmtId="3" fontId="41" fillId="7" borderId="35" xfId="4" applyNumberFormat="1" applyFont="1" applyFill="1" applyBorder="1" applyAlignment="1">
      <alignment horizontal="center" vertical="center" readingOrder="2"/>
    </xf>
    <xf numFmtId="0" fontId="27" fillId="10" borderId="35" xfId="0" applyFont="1" applyFill="1" applyBorder="1" applyAlignment="1">
      <alignment horizontal="right" vertical="center" wrapText="1" readingOrder="2"/>
    </xf>
    <xf numFmtId="3" fontId="39" fillId="11" borderId="35" xfId="4" applyNumberFormat="1" applyFont="1" applyFill="1" applyBorder="1" applyAlignment="1">
      <alignment horizontal="center" vertical="center" readingOrder="2"/>
    </xf>
    <xf numFmtId="0" fontId="43" fillId="10" borderId="35" xfId="0" applyFont="1" applyFill="1" applyBorder="1" applyAlignment="1">
      <alignment horizontal="right" vertical="center" wrapText="1" readingOrder="2"/>
    </xf>
    <xf numFmtId="0" fontId="42" fillId="10" borderId="35" xfId="0" applyFont="1" applyFill="1" applyBorder="1" applyAlignment="1">
      <alignment horizontal="center" vertical="center" wrapText="1" readingOrder="2"/>
    </xf>
    <xf numFmtId="0" fontId="43" fillId="10" borderId="35" xfId="0" applyFont="1" applyFill="1" applyBorder="1" applyAlignment="1">
      <alignment vertical="center" wrapText="1" readingOrder="2"/>
    </xf>
    <xf numFmtId="0" fontId="28" fillId="0" borderId="35" xfId="0" applyFont="1" applyBorder="1" applyProtection="1">
      <protection locked="0"/>
    </xf>
    <xf numFmtId="0" fontId="31" fillId="0" borderId="35" xfId="0" applyFont="1" applyBorder="1" applyAlignment="1">
      <alignment horizontal="right" vertical="center" wrapText="1" readingOrder="2"/>
    </xf>
    <xf numFmtId="0" fontId="0" fillId="10" borderId="35" xfId="0" applyFill="1" applyBorder="1" applyProtection="1">
      <protection locked="0"/>
    </xf>
    <xf numFmtId="0" fontId="28" fillId="10" borderId="35" xfId="0" applyFont="1" applyFill="1" applyBorder="1" applyProtection="1">
      <protection locked="0"/>
    </xf>
    <xf numFmtId="3" fontId="39" fillId="12" borderId="35" xfId="4" applyNumberFormat="1" applyFont="1" applyFill="1" applyBorder="1" applyAlignment="1">
      <alignment horizontal="center" vertical="center" readingOrder="2"/>
    </xf>
    <xf numFmtId="0" fontId="45" fillId="10" borderId="35" xfId="0" applyFont="1" applyFill="1" applyBorder="1" applyAlignment="1">
      <alignment horizontal="center" vertical="center" wrapText="1" readingOrder="2"/>
    </xf>
    <xf numFmtId="3" fontId="41" fillId="4" borderId="35" xfId="4" applyNumberFormat="1" applyFont="1" applyFill="1" applyBorder="1" applyAlignment="1">
      <alignment horizontal="center" vertical="center" readingOrder="2"/>
    </xf>
    <xf numFmtId="0" fontId="12" fillId="0" borderId="35" xfId="0" applyFont="1" applyBorder="1" applyAlignment="1">
      <alignment horizontal="right" vertical="center"/>
    </xf>
    <xf numFmtId="165" fontId="0" fillId="0" borderId="35" xfId="1" applyNumberFormat="1" applyFont="1" applyBorder="1" applyAlignment="1">
      <alignment vertical="center"/>
    </xf>
    <xf numFmtId="0" fontId="0" fillId="0" borderId="35" xfId="0" applyBorder="1" applyAlignment="1">
      <alignment vertical="center"/>
    </xf>
    <xf numFmtId="0" fontId="17" fillId="10" borderId="35" xfId="0" applyFont="1" applyFill="1" applyBorder="1" applyAlignment="1">
      <alignment horizontal="right" vertical="center"/>
    </xf>
    <xf numFmtId="0" fontId="16" fillId="10" borderId="35" xfId="0" applyFont="1" applyFill="1" applyBorder="1" applyAlignment="1">
      <alignment vertical="center"/>
    </xf>
    <xf numFmtId="0" fontId="0" fillId="0" borderId="35" xfId="0" applyBorder="1"/>
    <xf numFmtId="0" fontId="13" fillId="10" borderId="35" xfId="0" applyFont="1" applyFill="1" applyBorder="1" applyAlignment="1">
      <alignment horizontal="right" vertical="center"/>
    </xf>
    <xf numFmtId="0" fontId="18" fillId="10" borderId="35" xfId="0" applyFont="1" applyFill="1" applyBorder="1" applyAlignment="1">
      <alignment vertical="center"/>
    </xf>
    <xf numFmtId="0" fontId="44" fillId="10" borderId="35" xfId="0" applyFont="1" applyFill="1" applyBorder="1" applyAlignment="1">
      <alignment horizontal="right" vertical="center"/>
    </xf>
    <xf numFmtId="0" fontId="19" fillId="10" borderId="35" xfId="0" applyFont="1" applyFill="1" applyBorder="1" applyAlignment="1">
      <alignment vertical="center"/>
    </xf>
    <xf numFmtId="0" fontId="17" fillId="10" borderId="35" xfId="0" applyFont="1" applyFill="1" applyBorder="1" applyAlignment="1">
      <alignment horizontal="right"/>
    </xf>
    <xf numFmtId="0" fontId="12" fillId="0" borderId="35" xfId="0" applyFont="1" applyBorder="1" applyAlignment="1">
      <alignment horizontal="right" vertical="center" wrapText="1"/>
    </xf>
    <xf numFmtId="3" fontId="46" fillId="7" borderId="35" xfId="4" applyNumberFormat="1" applyFont="1" applyFill="1" applyBorder="1" applyAlignment="1">
      <alignment horizontal="center" vertical="center" readingOrder="2"/>
    </xf>
    <xf numFmtId="0" fontId="51" fillId="10" borderId="35" xfId="0" applyFont="1" applyFill="1" applyBorder="1" applyAlignment="1">
      <alignment horizontal="center" vertical="center" wrapText="1" readingOrder="2"/>
    </xf>
    <xf numFmtId="0" fontId="28" fillId="7" borderId="0" xfId="0" applyFont="1" applyFill="1"/>
    <xf numFmtId="0" fontId="35" fillId="7" borderId="0" xfId="0" applyFont="1" applyFill="1" applyBorder="1" applyAlignment="1">
      <alignment horizontal="center" vertical="center" wrapText="1"/>
    </xf>
    <xf numFmtId="0" fontId="0" fillId="7" borderId="0" xfId="0" applyFill="1" applyAlignment="1">
      <alignment vertical="center" wrapText="1"/>
    </xf>
    <xf numFmtId="3" fontId="26" fillId="7" borderId="35" xfId="4" applyNumberFormat="1" applyFont="1" applyFill="1" applyBorder="1" applyAlignment="1">
      <alignment horizontal="center" vertical="center" readingOrder="2"/>
    </xf>
    <xf numFmtId="3" fontId="26" fillId="4" borderId="35" xfId="4" applyNumberFormat="1" applyFont="1" applyFill="1" applyBorder="1" applyAlignment="1">
      <alignment horizontal="center" vertical="center" readingOrder="2"/>
    </xf>
    <xf numFmtId="3" fontId="26" fillId="5" borderId="35" xfId="4" applyNumberFormat="1" applyFont="1" applyFill="1" applyBorder="1" applyAlignment="1">
      <alignment horizontal="center" vertical="center" readingOrder="2"/>
    </xf>
    <xf numFmtId="0" fontId="27" fillId="10" borderId="35" xfId="0" applyFont="1" applyFill="1" applyBorder="1" applyAlignment="1">
      <alignment horizontal="right" vertical="center" wrapText="1" readingOrder="2"/>
    </xf>
    <xf numFmtId="3" fontId="40" fillId="4" borderId="35" xfId="4" applyNumberFormat="1" applyFont="1" applyFill="1" applyBorder="1" applyAlignment="1">
      <alignment horizontal="center" vertical="center" readingOrder="2"/>
    </xf>
    <xf numFmtId="3" fontId="40" fillId="11" borderId="35" xfId="4" applyNumberFormat="1" applyFont="1" applyFill="1" applyBorder="1" applyAlignment="1">
      <alignment horizontal="center" vertical="center" readingOrder="2"/>
    </xf>
    <xf numFmtId="3" fontId="41" fillId="7" borderId="53" xfId="4" applyNumberFormat="1" applyFont="1" applyFill="1" applyBorder="1" applyAlignment="1">
      <alignment horizontal="center" vertical="center" readingOrder="2"/>
    </xf>
    <xf numFmtId="0" fontId="0" fillId="10" borderId="53" xfId="0" applyFont="1" applyFill="1" applyBorder="1" applyAlignment="1" applyProtection="1">
      <alignment horizontal="center" vertical="center"/>
      <protection locked="0"/>
    </xf>
    <xf numFmtId="0" fontId="10" fillId="10" borderId="35" xfId="0" applyFont="1" applyFill="1" applyBorder="1" applyAlignment="1">
      <alignment horizontal="center" vertical="center" wrapText="1"/>
    </xf>
    <xf numFmtId="0" fontId="21" fillId="10" borderId="35" xfId="0" applyFont="1" applyFill="1" applyBorder="1" applyAlignment="1">
      <alignment horizontal="center" vertical="center" wrapText="1"/>
    </xf>
    <xf numFmtId="3" fontId="36" fillId="7" borderId="35" xfId="4" applyNumberFormat="1" applyFont="1" applyFill="1" applyBorder="1" applyAlignment="1">
      <alignment horizontal="center" vertical="center" readingOrder="2"/>
    </xf>
    <xf numFmtId="0" fontId="29" fillId="10" borderId="35" xfId="0" applyFont="1" applyFill="1" applyBorder="1" applyAlignment="1">
      <alignment horizontal="center" vertical="center" wrapText="1" readingOrder="2"/>
    </xf>
    <xf numFmtId="3" fontId="36" fillId="5" borderId="35" xfId="4" applyNumberFormat="1" applyFont="1" applyFill="1" applyBorder="1" applyAlignment="1">
      <alignment horizontal="center" vertical="center" readingOrder="2"/>
    </xf>
    <xf numFmtId="3" fontId="41" fillId="11" borderId="35" xfId="4" applyNumberFormat="1" applyFont="1" applyFill="1" applyBorder="1" applyAlignment="1">
      <alignment horizontal="center" vertical="center" readingOrder="2"/>
    </xf>
    <xf numFmtId="3" fontId="39" fillId="4" borderId="35" xfId="4" applyNumberFormat="1" applyFont="1" applyFill="1" applyBorder="1" applyAlignment="1">
      <alignment horizontal="center" vertical="center" readingOrder="2"/>
    </xf>
    <xf numFmtId="3" fontId="58" fillId="11" borderId="35" xfId="4" applyNumberFormat="1" applyFont="1" applyFill="1" applyBorder="1" applyAlignment="1">
      <alignment horizontal="center" vertical="center" readingOrder="2"/>
    </xf>
    <xf numFmtId="3" fontId="59" fillId="7" borderId="35" xfId="4" applyNumberFormat="1" applyFont="1" applyFill="1" applyBorder="1" applyAlignment="1">
      <alignment horizontal="center" vertical="center" readingOrder="2"/>
    </xf>
    <xf numFmtId="0" fontId="50" fillId="0" borderId="0" xfId="25" applyFont="1"/>
    <xf numFmtId="0" fontId="1" fillId="0" borderId="0" xfId="25" applyAlignment="1">
      <alignment horizontal="center" vertical="center"/>
    </xf>
    <xf numFmtId="0" fontId="1" fillId="0" borderId="0" xfId="25"/>
    <xf numFmtId="0" fontId="10" fillId="10" borderId="35" xfId="25" applyNumberFormat="1" applyFont="1" applyFill="1" applyBorder="1" applyAlignment="1">
      <alignment horizontal="center" vertical="center" wrapText="1"/>
    </xf>
    <xf numFmtId="0" fontId="52" fillId="10" borderId="35" xfId="25" applyNumberFormat="1" applyFont="1" applyFill="1" applyBorder="1" applyAlignment="1">
      <alignment horizontal="center" vertical="center" wrapText="1"/>
    </xf>
    <xf numFmtId="0" fontId="1" fillId="0" borderId="54" xfId="25" applyNumberFormat="1" applyBorder="1" applyAlignment="1">
      <alignment horizontal="center" vertical="center"/>
    </xf>
    <xf numFmtId="0" fontId="53" fillId="10" borderId="35" xfId="25" applyNumberFormat="1" applyFont="1" applyFill="1" applyBorder="1" applyAlignment="1">
      <alignment horizontal="center" vertical="center" wrapText="1"/>
    </xf>
    <xf numFmtId="0" fontId="23" fillId="0" borderId="54" xfId="25" applyFont="1" applyBorder="1" applyAlignment="1">
      <alignment horizontal="center" vertical="center"/>
    </xf>
    <xf numFmtId="0" fontId="24" fillId="8" borderId="55" xfId="25" applyFont="1" applyFill="1" applyBorder="1" applyAlignment="1">
      <alignment horizontal="center" vertical="center"/>
    </xf>
    <xf numFmtId="0" fontId="0" fillId="14" borderId="0" xfId="0" applyFill="1"/>
    <xf numFmtId="0" fontId="60" fillId="14" borderId="0" xfId="0" applyFont="1" applyFill="1" applyAlignment="1">
      <alignment horizontal="center" vertical="center"/>
    </xf>
    <xf numFmtId="0" fontId="62" fillId="14" borderId="0" xfId="0" applyFont="1" applyFill="1" applyAlignment="1">
      <alignment horizontal="center" vertical="center"/>
    </xf>
    <xf numFmtId="0" fontId="61" fillId="14" borderId="0" xfId="25" applyFont="1" applyFill="1" applyAlignment="1">
      <alignment horizontal="center" vertical="center"/>
    </xf>
    <xf numFmtId="3" fontId="63" fillId="7" borderId="35" xfId="4" applyNumberFormat="1" applyFont="1" applyFill="1" applyBorder="1" applyAlignment="1">
      <alignment horizontal="center" vertical="center" readingOrder="2"/>
    </xf>
    <xf numFmtId="0" fontId="65" fillId="14" borderId="0" xfId="25" applyFont="1" applyFill="1" applyAlignment="1">
      <alignment horizontal="center" vertical="center" wrapText="1"/>
    </xf>
    <xf numFmtId="0" fontId="54" fillId="14" borderId="0" xfId="0" applyFont="1" applyFill="1" applyAlignment="1">
      <alignment horizontal="center" vertical="center" wrapText="1"/>
    </xf>
    <xf numFmtId="0" fontId="19" fillId="15" borderId="0" xfId="0" applyFont="1" applyFill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8" fillId="2" borderId="36" xfId="0" applyFont="1" applyFill="1" applyBorder="1" applyAlignment="1">
      <alignment horizontal="center" vertical="center" wrapText="1" readingOrder="2"/>
    </xf>
    <xf numFmtId="0" fontId="8" fillId="2" borderId="38" xfId="0" applyFont="1" applyFill="1" applyBorder="1" applyAlignment="1">
      <alignment horizontal="center" vertical="center" wrapText="1" readingOrder="2"/>
    </xf>
    <xf numFmtId="0" fontId="8" fillId="2" borderId="39" xfId="0" applyFont="1" applyFill="1" applyBorder="1" applyAlignment="1">
      <alignment horizontal="center" vertical="center" wrapText="1" readingOrder="2"/>
    </xf>
    <xf numFmtId="0" fontId="8" fillId="0" borderId="1" xfId="0" applyFont="1" applyBorder="1" applyAlignment="1">
      <alignment horizontal="center" vertical="center" wrapText="1" readingOrder="2"/>
    </xf>
    <xf numFmtId="0" fontId="8" fillId="0" borderId="4" xfId="0" applyFont="1" applyBorder="1" applyAlignment="1">
      <alignment horizontal="center" vertical="center" wrapText="1" readingOrder="2"/>
    </xf>
    <xf numFmtId="0" fontId="8" fillId="0" borderId="9" xfId="0" applyFont="1" applyBorder="1" applyAlignment="1">
      <alignment horizontal="center" vertical="center" wrapText="1" readingOrder="2"/>
    </xf>
    <xf numFmtId="0" fontId="6" fillId="0" borderId="2" xfId="0" applyFont="1" applyBorder="1" applyAlignment="1">
      <alignment horizontal="center" vertical="center" wrapText="1" readingOrder="2"/>
    </xf>
    <xf numFmtId="0" fontId="6" fillId="0" borderId="3" xfId="0" applyFont="1" applyBorder="1" applyAlignment="1">
      <alignment horizontal="center" vertical="center" wrapText="1" readingOrder="2"/>
    </xf>
    <xf numFmtId="0" fontId="6" fillId="0" borderId="5" xfId="0" applyFont="1" applyBorder="1" applyAlignment="1">
      <alignment horizontal="center" vertical="center" wrapText="1" readingOrder="2"/>
    </xf>
    <xf numFmtId="0" fontId="6" fillId="0" borderId="6" xfId="0" applyFont="1" applyBorder="1" applyAlignment="1">
      <alignment horizontal="center" vertical="center" wrapText="1" readingOrder="2"/>
    </xf>
    <xf numFmtId="0" fontId="9" fillId="0" borderId="7" xfId="0" applyFont="1" applyBorder="1" applyAlignment="1">
      <alignment horizontal="center" vertical="center" wrapText="1" readingOrder="2"/>
    </xf>
    <xf numFmtId="0" fontId="9" fillId="0" borderId="11" xfId="0" applyFont="1" applyBorder="1" applyAlignment="1">
      <alignment horizontal="center" vertical="center" wrapText="1" readingOrder="2"/>
    </xf>
    <xf numFmtId="0" fontId="9" fillId="0" borderId="8" xfId="0" applyFont="1" applyBorder="1" applyAlignment="1">
      <alignment horizontal="center" vertical="center" wrapText="1" readingOrder="2"/>
    </xf>
    <xf numFmtId="0" fontId="9" fillId="0" borderId="12" xfId="0" applyFont="1" applyBorder="1" applyAlignment="1">
      <alignment horizontal="center" vertical="center" wrapText="1" readingOrder="2"/>
    </xf>
    <xf numFmtId="0" fontId="35" fillId="10" borderId="0" xfId="0" applyFont="1" applyFill="1" applyBorder="1" applyAlignment="1">
      <alignment horizontal="center" vertical="center" wrapText="1"/>
    </xf>
    <xf numFmtId="0" fontId="0" fillId="10" borderId="0" xfId="0" applyFill="1" applyAlignment="1">
      <alignment vertical="center" wrapText="1"/>
    </xf>
    <xf numFmtId="0" fontId="33" fillId="10" borderId="35" xfId="0" applyFont="1" applyFill="1" applyBorder="1" applyAlignment="1">
      <alignment horizontal="center" vertical="center" wrapText="1" readingOrder="2"/>
    </xf>
    <xf numFmtId="0" fontId="29" fillId="10" borderId="35" xfId="0" applyFont="1" applyFill="1" applyBorder="1" applyAlignment="1">
      <alignment horizontal="center" vertical="center" wrapText="1" readingOrder="2"/>
    </xf>
    <xf numFmtId="3" fontId="26" fillId="10" borderId="35" xfId="4" applyNumberFormat="1" applyFont="1" applyFill="1" applyBorder="1" applyAlignment="1">
      <alignment horizontal="center" vertical="center" wrapText="1" readingOrder="2"/>
    </xf>
    <xf numFmtId="0" fontId="0" fillId="0" borderId="35" xfId="0" applyBorder="1" applyAlignment="1">
      <alignment horizontal="center" vertical="center" wrapText="1" readingOrder="2"/>
    </xf>
    <xf numFmtId="3" fontId="36" fillId="10" borderId="35" xfId="4" applyNumberFormat="1" applyFont="1" applyFill="1" applyBorder="1" applyAlignment="1">
      <alignment horizontal="center" vertical="center" wrapText="1" readingOrder="2"/>
    </xf>
    <xf numFmtId="0" fontId="27" fillId="10" borderId="35" xfId="0" applyFont="1" applyFill="1" applyBorder="1" applyAlignment="1">
      <alignment horizontal="right" vertical="center" wrapText="1" readingOrder="2"/>
    </xf>
    <xf numFmtId="0" fontId="0" fillId="10" borderId="35" xfId="0" applyFont="1" applyFill="1" applyBorder="1" applyAlignment="1">
      <alignment horizontal="right" vertical="center" wrapText="1" readingOrder="2"/>
    </xf>
    <xf numFmtId="0" fontId="30" fillId="10" borderId="35" xfId="0" applyFont="1" applyFill="1" applyBorder="1" applyAlignment="1">
      <alignment horizontal="center" vertical="center" wrapText="1" readingOrder="2"/>
    </xf>
    <xf numFmtId="0" fontId="11" fillId="10" borderId="0" xfId="0" applyNumberFormat="1" applyFont="1" applyFill="1" applyAlignment="1">
      <alignment horizontal="center" vertical="center"/>
    </xf>
    <xf numFmtId="0" fontId="15" fillId="10" borderId="0" xfId="0" applyFont="1" applyFill="1" applyAlignment="1">
      <alignment horizontal="center" vertical="center"/>
    </xf>
    <xf numFmtId="0" fontId="14" fillId="10" borderId="1" xfId="0" applyFont="1" applyFill="1" applyBorder="1" applyAlignment="1">
      <alignment horizontal="center" vertical="center"/>
    </xf>
    <xf numFmtId="0" fontId="14" fillId="10" borderId="9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/>
    </xf>
    <xf numFmtId="0" fontId="14" fillId="10" borderId="11" xfId="0" applyFont="1" applyFill="1" applyBorder="1" applyAlignment="1">
      <alignment horizontal="center" vertical="center"/>
    </xf>
    <xf numFmtId="0" fontId="14" fillId="10" borderId="52" xfId="0" applyFont="1" applyFill="1" applyBorder="1" applyAlignment="1">
      <alignment horizontal="center" vertical="center" wrapText="1"/>
    </xf>
    <xf numFmtId="0" fontId="14" fillId="10" borderId="11" xfId="0" applyFont="1" applyFill="1" applyBorder="1" applyAlignment="1">
      <alignment horizontal="center" vertical="center" wrapText="1"/>
    </xf>
    <xf numFmtId="0" fontId="14" fillId="10" borderId="21" xfId="0" applyFont="1" applyFill="1" applyBorder="1" applyAlignment="1">
      <alignment horizontal="center" vertical="center" wrapText="1"/>
    </xf>
    <xf numFmtId="0" fontId="14" fillId="10" borderId="22" xfId="0" applyFont="1" applyFill="1" applyBorder="1" applyAlignment="1">
      <alignment horizontal="center" vertical="center" wrapText="1"/>
    </xf>
    <xf numFmtId="0" fontId="14" fillId="10" borderId="23" xfId="0" applyFont="1" applyFill="1" applyBorder="1" applyAlignment="1">
      <alignment horizontal="center" vertical="center" wrapText="1"/>
    </xf>
    <xf numFmtId="0" fontId="14" fillId="10" borderId="50" xfId="0" applyFont="1" applyFill="1" applyBorder="1" applyAlignment="1">
      <alignment horizontal="center" vertical="center"/>
    </xf>
    <xf numFmtId="0" fontId="14" fillId="10" borderId="51" xfId="0" applyFont="1" applyFill="1" applyBorder="1" applyAlignment="1">
      <alignment horizontal="center" vertical="center"/>
    </xf>
    <xf numFmtId="0" fontId="14" fillId="10" borderId="49" xfId="0" applyFont="1" applyFill="1" applyBorder="1" applyAlignment="1">
      <alignment horizontal="center" vertical="center"/>
    </xf>
    <xf numFmtId="0" fontId="14" fillId="10" borderId="37" xfId="0" applyFont="1" applyFill="1" applyBorder="1" applyAlignment="1">
      <alignment horizontal="center" vertical="center"/>
    </xf>
    <xf numFmtId="0" fontId="14" fillId="10" borderId="40" xfId="0" applyFont="1" applyFill="1" applyBorder="1" applyAlignment="1">
      <alignment horizontal="center" vertical="center"/>
    </xf>
    <xf numFmtId="0" fontId="14" fillId="10" borderId="41" xfId="0" applyFont="1" applyFill="1" applyBorder="1" applyAlignment="1">
      <alignment horizontal="center" vertical="center"/>
    </xf>
    <xf numFmtId="0" fontId="0" fillId="10" borderId="35" xfId="0" applyFont="1" applyFill="1" applyBorder="1" applyAlignment="1">
      <alignment vertical="center" wrapText="1"/>
    </xf>
    <xf numFmtId="0" fontId="30" fillId="10" borderId="20" xfId="0" applyFont="1" applyFill="1" applyBorder="1" applyAlignment="1">
      <alignment horizontal="center" vertical="center" wrapText="1" readingOrder="2"/>
    </xf>
    <xf numFmtId="0" fontId="30" fillId="10" borderId="53" xfId="0" applyFont="1" applyFill="1" applyBorder="1" applyAlignment="1">
      <alignment horizontal="center" vertical="center" wrapText="1" readingOrder="2"/>
    </xf>
    <xf numFmtId="0" fontId="64" fillId="14" borderId="56" xfId="0" applyFont="1" applyFill="1" applyBorder="1" applyAlignment="1">
      <alignment horizontal="center" vertical="center" wrapText="1"/>
    </xf>
    <xf numFmtId="0" fontId="64" fillId="14" borderId="0" xfId="0" applyFont="1" applyFill="1" applyBorder="1" applyAlignment="1">
      <alignment horizontal="center" vertical="center" wrapText="1"/>
    </xf>
    <xf numFmtId="0" fontId="30" fillId="10" borderId="44" xfId="0" applyFont="1" applyFill="1" applyBorder="1" applyAlignment="1">
      <alignment horizontal="center" vertical="center" wrapText="1" readingOrder="2"/>
    </xf>
    <xf numFmtId="0" fontId="30" fillId="10" borderId="14" xfId="0" applyFont="1" applyFill="1" applyBorder="1" applyAlignment="1">
      <alignment horizontal="center" vertical="center" wrapText="1" readingOrder="2"/>
    </xf>
    <xf numFmtId="0" fontId="0" fillId="10" borderId="35" xfId="0" applyFill="1" applyBorder="1" applyAlignment="1">
      <alignment vertical="center" wrapText="1"/>
    </xf>
    <xf numFmtId="0" fontId="12" fillId="10" borderId="43" xfId="25" applyFont="1" applyFill="1" applyBorder="1" applyAlignment="1">
      <alignment horizontal="center" vertical="center" wrapText="1"/>
    </xf>
    <xf numFmtId="0" fontId="18" fillId="10" borderId="45" xfId="0" applyFont="1" applyFill="1" applyBorder="1" applyAlignment="1">
      <alignment horizontal="center" vertical="center" wrapText="1"/>
    </xf>
    <xf numFmtId="0" fontId="18" fillId="10" borderId="42" xfId="0" applyFont="1" applyFill="1" applyBorder="1" applyAlignment="1">
      <alignment horizontal="center" vertical="center" wrapText="1"/>
    </xf>
    <xf numFmtId="0" fontId="49" fillId="10" borderId="0" xfId="0" applyFont="1" applyFill="1" applyAlignment="1">
      <alignment horizontal="center" vertical="center" wrapText="1"/>
    </xf>
    <xf numFmtId="0" fontId="50" fillId="0" borderId="0" xfId="0" applyFont="1" applyAlignment="1">
      <alignment horizontal="center" vertical="center" wrapText="1"/>
    </xf>
    <xf numFmtId="0" fontId="20" fillId="9" borderId="35" xfId="25" applyFont="1" applyFill="1" applyBorder="1" applyAlignment="1">
      <alignment horizontal="center" vertical="center"/>
    </xf>
    <xf numFmtId="0" fontId="20" fillId="13" borderId="35" xfId="25" applyFont="1" applyFill="1" applyBorder="1" applyAlignment="1">
      <alignment horizontal="center" vertical="center"/>
    </xf>
    <xf numFmtId="0" fontId="21" fillId="6" borderId="35" xfId="25" applyFont="1" applyFill="1" applyBorder="1" applyAlignment="1">
      <alignment horizontal="center" vertical="center" wrapText="1"/>
    </xf>
    <xf numFmtId="0" fontId="37" fillId="10" borderId="35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center" vertical="center" wrapText="1"/>
    </xf>
  </cellXfs>
  <cellStyles count="26">
    <cellStyle name="Comma" xfId="1" builtinId="3"/>
    <cellStyle name="Comma 2" xfId="7"/>
    <cellStyle name="Comma 3" xfId="8"/>
    <cellStyle name="Comma 4" xfId="9"/>
    <cellStyle name="Comma 5" xfId="3"/>
    <cellStyle name="Comma 5 2" xfId="6"/>
    <cellStyle name="Normal" xfId="0" builtinId="0"/>
    <cellStyle name="Normal 10" xfId="2"/>
    <cellStyle name="Normal 10 2" xfId="5"/>
    <cellStyle name="Normal 10 2 2" xfId="24"/>
    <cellStyle name="Normal 10 2 2 2" xfId="25"/>
    <cellStyle name="Normal 12" xfId="23"/>
    <cellStyle name="Normal 2" xfId="4"/>
    <cellStyle name="Normal 2 2" xfId="10"/>
    <cellStyle name="Normal 2 3" xfId="11"/>
    <cellStyle name="Normal 2 3 2" xfId="12"/>
    <cellStyle name="Normal 3" xfId="13"/>
    <cellStyle name="Normal 3 2" xfId="14"/>
    <cellStyle name="Normal 4" xfId="15"/>
    <cellStyle name="Normal 5" xfId="16"/>
    <cellStyle name="Normal 6" xfId="17"/>
    <cellStyle name="Normal 7" xfId="18"/>
    <cellStyle name="Normal 8" xfId="19"/>
    <cellStyle name="Normal 9" xfId="20"/>
    <cellStyle name="Percent 2" xfId="21"/>
    <cellStyle name="Percent 3" xfId="22"/>
  </cellStyles>
  <dxfs count="0"/>
  <tableStyles count="0" defaultTableStyle="TableStyleMedium2" defaultPivotStyle="PivotStyleMedium9"/>
  <colors>
    <mruColors>
      <color rgb="FFFFFFCC"/>
      <color rgb="FFE9EEE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2</xdr:row>
      <xdr:rowOff>47625</xdr:rowOff>
    </xdr:from>
    <xdr:to>
      <xdr:col>5</xdr:col>
      <xdr:colOff>952500</xdr:colOff>
      <xdr:row>49</xdr:row>
      <xdr:rowOff>171449</xdr:rowOff>
    </xdr:to>
    <xdr:sp macro="" textlink="">
      <xdr:nvSpPr>
        <xdr:cNvPr id="3" name="مربع نص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1232937275" y="514350"/>
          <a:ext cx="6019800" cy="8629649"/>
        </a:xfrm>
        <a:prstGeom prst="rect">
          <a:avLst/>
        </a:prstGeom>
        <a:solidFill>
          <a:sysClr val="window" lastClr="FFFFFF"/>
        </a:solidFill>
        <a:ln w="25400" cmpd="sng">
          <a:solidFill>
            <a:schemeClr val="tx1"/>
          </a:solidFill>
        </a:ln>
        <a:effectLst/>
      </xdr:spPr>
      <xdr:txBody>
        <a:bodyPr vertOverflow="clip" horzOverflow="clip" wrap="square" rtlCol="1" anchor="t"/>
        <a:lstStyle/>
        <a:p>
          <a:pPr marL="342900" marR="0" lvl="0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2000" b="1" i="0" u="sng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البيانات العامة  </a:t>
          </a:r>
          <a:endParaRPr kumimoji="0" lang="en-US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اسم الجمعية :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جمعية البر الخيرية بمركز الهلالية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صافي الأصول بداية العام : 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rgbClr val="C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14418546.95</a:t>
          </a:r>
          <a:endParaRPr kumimoji="0" lang="ar-SA" sz="800" b="1" i="0" u="none" strike="noStrike" kern="0" cap="none" spc="0" normalizeH="0" baseline="0" noProof="0">
            <a:ln>
              <a:noFill/>
            </a:ln>
            <a:solidFill>
              <a:srgbClr val="C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رقم وتاريخ التسجيل  :  ترخيص رقم:  592  التاريخ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+mn-ea"/>
              <a:cs typeface="Arial"/>
            </a:rPr>
            <a:t> : </a:t>
          </a: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 1432/3/24 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تاريخ التأسيس :  1431/11/1 هـ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النشاط :  خيري اجتماعي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العنوان :  القصيم - محافظة البكيرية - مركز الهلالية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بيانات التواصل : 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الهاتف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مدير الشوؤن: 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المدير التنفيذي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هاتف المحاسب :  0536519666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en-US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الفاكس : 0163359905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الايميل : </a:t>
          </a:r>
          <a:r>
            <a:rPr kumimoji="0" lang="en-US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+mn-cs"/>
            </a:rPr>
            <a:t>g_h1432@hotmail.com</a:t>
          </a:r>
          <a:endParaRPr kumimoji="0" lang="ar-SA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+mn-cs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جوال المسؤول المالي : 0536519666</a:t>
          </a: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endParaRPr kumimoji="0" lang="ar-SA" sz="8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Calibri"/>
            <a:cs typeface="Arial"/>
          </a:endParaRPr>
        </a:p>
        <a:p>
          <a:pPr marL="800100" marR="0" lvl="1" indent="-342900" algn="r" defTabSz="914400" rtl="1" eaLnBrk="1" fontAlgn="auto" latinLnBrk="0" hangingPunct="1">
            <a:lnSpc>
              <a:spcPct val="150000"/>
            </a:lnSpc>
            <a:spcBef>
              <a:spcPts val="0"/>
            </a:spcBef>
            <a:spcAft>
              <a:spcPts val="0"/>
            </a:spcAft>
            <a:buClrTx/>
            <a:buSzTx/>
            <a:buFont typeface="Symbol"/>
            <a:buChar char=""/>
            <a:tabLst/>
            <a:defRPr/>
          </a:pPr>
          <a:r>
            <a:rPr kumimoji="0" lang="ar-SA" sz="1600" b="1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/>
              <a:ea typeface="Calibri"/>
              <a:cs typeface="Arial"/>
            </a:rPr>
            <a:t>ص. ب :  868   الرمز البريدي : 51941</a:t>
          </a:r>
          <a:endParaRPr kumimoji="0" lang="ar-SA" sz="1600" b="1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Calibri"/>
            <a:ea typeface="+mn-ea"/>
            <a:cs typeface="Arial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1</xdr:row>
      <xdr:rowOff>95249</xdr:rowOff>
    </xdr:from>
    <xdr:to>
      <xdr:col>8</xdr:col>
      <xdr:colOff>9525</xdr:colOff>
      <xdr:row>2</xdr:row>
      <xdr:rowOff>238124</xdr:rowOff>
    </xdr:to>
    <xdr:sp macro="" textlink="">
      <xdr:nvSpPr>
        <xdr:cNvPr id="4" name="مربع نص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1230651275" y="380999"/>
          <a:ext cx="5724525" cy="4286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1" anchor="ctr"/>
        <a:lstStyle/>
        <a:p>
          <a:pPr algn="r" rtl="1"/>
          <a:r>
            <a:rPr lang="ar-SA" sz="2000" b="1" i="0" u="sng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ثانيا : السجلات والمستندات المستخدمة بالجمعية : </a:t>
          </a:r>
          <a:r>
            <a:rPr lang="en-US" sz="2000">
              <a:effectLst/>
            </a:rPr>
            <a:t> </a:t>
          </a:r>
          <a:endParaRPr lang="ar-SA" sz="2000"/>
        </a:p>
      </xdr:txBody>
    </xdr:sp>
    <xdr:clientData/>
  </xdr:twoCellAnchor>
</xdr:wsDr>
</file>

<file path=xl/theme/theme1.xml><?xml version="1.0" encoding="utf-8"?>
<a:theme xmlns:a="http://schemas.openxmlformats.org/drawingml/2006/main" name="نسق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2" tint="-0.499984740745262"/>
  </sheetPr>
  <dimension ref="G1:P21"/>
  <sheetViews>
    <sheetView rightToLeft="1" topLeftCell="A7" workbookViewId="0">
      <selection activeCell="I25" sqref="I25"/>
    </sheetView>
  </sheetViews>
  <sheetFormatPr defaultRowHeight="14.25" x14ac:dyDescent="0.2"/>
  <cols>
    <col min="3" max="3" width="20.5" customWidth="1"/>
    <col min="4" max="4" width="23.375" customWidth="1"/>
    <col min="6" max="6" width="15.75" customWidth="1"/>
    <col min="7" max="7" width="17.625" customWidth="1"/>
  </cols>
  <sheetData>
    <row r="1" spans="7:13" ht="23.1" customHeight="1" x14ac:dyDescent="0.2"/>
    <row r="14" spans="7:13" x14ac:dyDescent="0.2">
      <c r="G14" s="121" t="s">
        <v>407</v>
      </c>
      <c r="H14" s="121"/>
      <c r="I14" s="121"/>
      <c r="J14" s="121"/>
      <c r="K14" s="121"/>
      <c r="L14" s="121"/>
      <c r="M14" s="121"/>
    </row>
    <row r="15" spans="7:13" x14ac:dyDescent="0.2">
      <c r="G15" s="121"/>
      <c r="H15" s="121"/>
      <c r="I15" s="121"/>
      <c r="J15" s="121"/>
      <c r="K15" s="121"/>
      <c r="L15" s="121"/>
      <c r="M15" s="121"/>
    </row>
    <row r="16" spans="7:13" x14ac:dyDescent="0.2">
      <c r="G16" s="121"/>
      <c r="H16" s="121"/>
      <c r="I16" s="121"/>
      <c r="J16" s="121"/>
      <c r="K16" s="121"/>
      <c r="L16" s="121"/>
      <c r="M16" s="121"/>
    </row>
    <row r="17" spans="7:16" x14ac:dyDescent="0.2">
      <c r="G17" s="121"/>
      <c r="H17" s="121"/>
      <c r="I17" s="121"/>
      <c r="J17" s="121"/>
      <c r="K17" s="121"/>
      <c r="L17" s="121"/>
      <c r="M17" s="121"/>
    </row>
    <row r="19" spans="7:16" x14ac:dyDescent="0.2">
      <c r="G19" s="122" t="s">
        <v>416</v>
      </c>
      <c r="H19" s="123"/>
      <c r="I19" s="123"/>
      <c r="J19" s="123"/>
      <c r="K19" s="123"/>
      <c r="L19" s="123"/>
      <c r="M19" s="123"/>
      <c r="N19" s="123"/>
      <c r="O19" s="123"/>
      <c r="P19" s="123"/>
    </row>
    <row r="20" spans="7:16" x14ac:dyDescent="0.2">
      <c r="G20" s="124"/>
      <c r="H20" s="124"/>
      <c r="I20" s="124"/>
      <c r="J20" s="124"/>
      <c r="K20" s="124"/>
      <c r="L20" s="124"/>
      <c r="M20" s="124"/>
      <c r="N20" s="124"/>
      <c r="O20" s="124"/>
      <c r="P20" s="124"/>
    </row>
    <row r="21" spans="7:16" x14ac:dyDescent="0.2">
      <c r="G21" s="124"/>
      <c r="H21" s="124"/>
      <c r="I21" s="124"/>
      <c r="J21" s="124"/>
      <c r="K21" s="124"/>
      <c r="L21" s="124"/>
      <c r="M21" s="124"/>
      <c r="N21" s="124"/>
      <c r="O21" s="124"/>
      <c r="P21" s="124"/>
    </row>
  </sheetData>
  <mergeCells count="2">
    <mergeCell ref="G14:M17"/>
    <mergeCell ref="G19:P21"/>
  </mergeCells>
  <pageMargins left="0.25" right="0.25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H28"/>
  <sheetViews>
    <sheetView rightToLeft="1" workbookViewId="0">
      <selection sqref="A1:H27"/>
    </sheetView>
  </sheetViews>
  <sheetFormatPr defaultRowHeight="14.25" x14ac:dyDescent="0.2"/>
  <cols>
    <col min="1" max="1" width="4.875" customWidth="1"/>
    <col min="2" max="2" width="23.375" customWidth="1"/>
    <col min="3" max="8" width="8.625" customWidth="1"/>
  </cols>
  <sheetData>
    <row r="1" spans="2:8" ht="24.95" customHeight="1" x14ac:dyDescent="0.2"/>
    <row r="2" spans="2:8" ht="24.95" customHeight="1" x14ac:dyDescent="0.2"/>
    <row r="3" spans="2:8" ht="24.95" customHeight="1" thickBot="1" x14ac:dyDescent="0.25"/>
    <row r="4" spans="2:8" s="22" customFormat="1" ht="24.95" customHeight="1" thickTop="1" x14ac:dyDescent="0.2">
      <c r="B4" s="128" t="s">
        <v>0</v>
      </c>
      <c r="C4" s="131" t="s">
        <v>1</v>
      </c>
      <c r="D4" s="131"/>
      <c r="E4" s="131"/>
      <c r="F4" s="131"/>
      <c r="G4" s="131" t="s">
        <v>2</v>
      </c>
      <c r="H4" s="132"/>
    </row>
    <row r="5" spans="2:8" s="22" customFormat="1" ht="24.95" customHeight="1" x14ac:dyDescent="0.2">
      <c r="B5" s="129"/>
      <c r="C5" s="133" t="s">
        <v>3</v>
      </c>
      <c r="D5" s="134"/>
      <c r="E5" s="133" t="s">
        <v>4</v>
      </c>
      <c r="F5" s="134"/>
      <c r="G5" s="135" t="s">
        <v>2</v>
      </c>
      <c r="H5" s="137" t="s">
        <v>5</v>
      </c>
    </row>
    <row r="6" spans="2:8" s="22" customFormat="1" ht="24.95" customHeight="1" thickBot="1" x14ac:dyDescent="0.25">
      <c r="B6" s="130"/>
      <c r="C6" s="21" t="s">
        <v>1</v>
      </c>
      <c r="D6" s="21" t="s">
        <v>6</v>
      </c>
      <c r="E6" s="21" t="s">
        <v>7</v>
      </c>
      <c r="F6" s="21" t="s">
        <v>8</v>
      </c>
      <c r="G6" s="136"/>
      <c r="H6" s="138"/>
    </row>
    <row r="7" spans="2:8" s="22" customFormat="1" ht="24.95" customHeight="1" thickTop="1" thickBot="1" x14ac:dyDescent="0.25">
      <c r="B7" s="125" t="s">
        <v>9</v>
      </c>
      <c r="C7" s="126"/>
      <c r="D7" s="126"/>
      <c r="E7" s="126"/>
      <c r="F7" s="126"/>
      <c r="G7" s="126"/>
      <c r="H7" s="127"/>
    </row>
    <row r="8" spans="2:8" s="22" customFormat="1" ht="24.95" customHeight="1" thickTop="1" thickBot="1" x14ac:dyDescent="0.25">
      <c r="B8" s="19" t="s">
        <v>10</v>
      </c>
      <c r="C8" s="35" t="s">
        <v>11</v>
      </c>
      <c r="D8" s="23"/>
      <c r="E8" s="23"/>
      <c r="F8" s="23"/>
      <c r="G8" s="23"/>
      <c r="H8" s="24"/>
    </row>
    <row r="9" spans="2:8" s="22" customFormat="1" ht="24.95" customHeight="1" thickBot="1" x14ac:dyDescent="0.25">
      <c r="B9" s="20" t="s">
        <v>12</v>
      </c>
      <c r="C9" s="27" t="s">
        <v>11</v>
      </c>
      <c r="D9" s="25"/>
      <c r="E9" s="25"/>
      <c r="F9" s="25"/>
      <c r="G9" s="25"/>
      <c r="H9" s="26"/>
    </row>
    <row r="10" spans="2:8" s="22" customFormat="1" ht="24.95" customHeight="1" thickBot="1" x14ac:dyDescent="0.25">
      <c r="B10" s="20" t="s">
        <v>13</v>
      </c>
      <c r="C10" s="27" t="s">
        <v>11</v>
      </c>
      <c r="D10" s="25"/>
      <c r="E10" s="25"/>
      <c r="F10" s="25"/>
      <c r="G10" s="25"/>
      <c r="H10" s="26"/>
    </row>
    <row r="11" spans="2:8" s="22" customFormat="1" ht="24.95" customHeight="1" thickBot="1" x14ac:dyDescent="0.25">
      <c r="B11" s="20" t="s">
        <v>14</v>
      </c>
      <c r="C11" s="27" t="s">
        <v>11</v>
      </c>
      <c r="D11" s="25"/>
      <c r="E11" s="25"/>
      <c r="F11" s="25"/>
      <c r="G11" s="25"/>
      <c r="H11" s="26"/>
    </row>
    <row r="12" spans="2:8" s="22" customFormat="1" ht="24.95" customHeight="1" thickBot="1" x14ac:dyDescent="0.25">
      <c r="B12" s="20" t="s">
        <v>15</v>
      </c>
      <c r="C12" s="27" t="s">
        <v>11</v>
      </c>
      <c r="D12" s="25"/>
      <c r="E12" s="25"/>
      <c r="F12" s="25"/>
      <c r="G12" s="25"/>
      <c r="H12" s="26"/>
    </row>
    <row r="13" spans="2:8" s="22" customFormat="1" ht="24.95" customHeight="1" thickBot="1" x14ac:dyDescent="0.25">
      <c r="B13" s="20" t="s">
        <v>16</v>
      </c>
      <c r="C13" s="27" t="s">
        <v>11</v>
      </c>
      <c r="D13" s="25"/>
      <c r="E13" s="25"/>
      <c r="F13" s="25"/>
      <c r="G13" s="25"/>
      <c r="H13" s="26"/>
    </row>
    <row r="14" spans="2:8" s="22" customFormat="1" ht="24.95" customHeight="1" thickBot="1" x14ac:dyDescent="0.25">
      <c r="B14" s="20" t="s">
        <v>17</v>
      </c>
      <c r="C14" s="27" t="s">
        <v>11</v>
      </c>
      <c r="D14" s="25"/>
      <c r="E14" s="25"/>
      <c r="F14" s="25"/>
      <c r="G14" s="25"/>
      <c r="H14" s="26"/>
    </row>
    <row r="15" spans="2:8" s="22" customFormat="1" ht="24.95" customHeight="1" thickBot="1" x14ac:dyDescent="0.25">
      <c r="B15" s="20" t="s">
        <v>18</v>
      </c>
      <c r="C15" s="27" t="s">
        <v>11</v>
      </c>
      <c r="D15" s="25"/>
      <c r="E15" s="25"/>
      <c r="F15" s="25"/>
      <c r="G15" s="25"/>
      <c r="H15" s="26"/>
    </row>
    <row r="16" spans="2:8" s="22" customFormat="1" ht="24.95" customHeight="1" thickBot="1" x14ac:dyDescent="0.25">
      <c r="B16" s="20" t="s">
        <v>19</v>
      </c>
      <c r="C16" s="27" t="s">
        <v>11</v>
      </c>
      <c r="D16" s="25"/>
      <c r="E16" s="25"/>
      <c r="F16" s="25"/>
      <c r="G16" s="25"/>
      <c r="H16" s="26"/>
    </row>
    <row r="17" spans="2:8" s="22" customFormat="1" ht="24.95" customHeight="1" thickBot="1" x14ac:dyDescent="0.25">
      <c r="B17" s="20" t="s">
        <v>20</v>
      </c>
      <c r="C17" s="27" t="s">
        <v>11</v>
      </c>
      <c r="D17" s="25"/>
      <c r="E17" s="25"/>
      <c r="F17" s="25"/>
      <c r="G17" s="25"/>
      <c r="H17" s="26"/>
    </row>
    <row r="18" spans="2:8" s="22" customFormat="1" ht="24.95" customHeight="1" thickBot="1" x14ac:dyDescent="0.25">
      <c r="B18" s="20" t="s">
        <v>21</v>
      </c>
      <c r="C18" s="27" t="s">
        <v>11</v>
      </c>
      <c r="D18" s="25"/>
      <c r="E18" s="25"/>
      <c r="F18" s="25"/>
      <c r="G18" s="25"/>
      <c r="H18" s="26"/>
    </row>
    <row r="19" spans="2:8" s="22" customFormat="1" ht="24.95" customHeight="1" thickBot="1" x14ac:dyDescent="0.25">
      <c r="B19" s="20"/>
      <c r="C19" s="1"/>
      <c r="D19" s="28"/>
      <c r="E19" s="28"/>
      <c r="F19" s="28"/>
      <c r="G19" s="28"/>
      <c r="H19" s="29"/>
    </row>
    <row r="20" spans="2:8" s="22" customFormat="1" ht="24.95" customHeight="1" thickTop="1" thickBot="1" x14ac:dyDescent="0.25">
      <c r="B20" s="125" t="s">
        <v>22</v>
      </c>
      <c r="C20" s="126"/>
      <c r="D20" s="126"/>
      <c r="E20" s="126"/>
      <c r="F20" s="126"/>
      <c r="G20" s="126"/>
      <c r="H20" s="127"/>
    </row>
    <row r="21" spans="2:8" s="22" customFormat="1" ht="24.95" customHeight="1" thickTop="1" thickBot="1" x14ac:dyDescent="0.25">
      <c r="B21" s="19" t="s">
        <v>23</v>
      </c>
      <c r="C21" s="35" t="s">
        <v>11</v>
      </c>
      <c r="D21" s="23"/>
      <c r="E21" s="23"/>
      <c r="F21" s="23"/>
      <c r="G21" s="23"/>
      <c r="H21" s="24"/>
    </row>
    <row r="22" spans="2:8" s="22" customFormat="1" ht="24.95" customHeight="1" thickBot="1" x14ac:dyDescent="0.25">
      <c r="B22" s="20" t="s">
        <v>24</v>
      </c>
      <c r="C22" s="27" t="s">
        <v>11</v>
      </c>
      <c r="D22" s="25"/>
      <c r="E22" s="25"/>
      <c r="F22" s="25"/>
      <c r="G22" s="25"/>
      <c r="H22" s="26"/>
    </row>
    <row r="23" spans="2:8" s="22" customFormat="1" ht="24.95" customHeight="1" thickBot="1" x14ac:dyDescent="0.25">
      <c r="B23" s="20" t="s">
        <v>25</v>
      </c>
      <c r="C23" s="27" t="s">
        <v>11</v>
      </c>
      <c r="D23" s="25"/>
      <c r="E23" s="25"/>
      <c r="F23" s="25"/>
      <c r="G23" s="25"/>
      <c r="H23" s="26"/>
    </row>
    <row r="24" spans="2:8" s="22" customFormat="1" ht="24.95" customHeight="1" thickBot="1" x14ac:dyDescent="0.25">
      <c r="B24" s="20" t="s">
        <v>26</v>
      </c>
      <c r="C24" s="27" t="s">
        <v>11</v>
      </c>
      <c r="D24" s="25"/>
      <c r="E24" s="25"/>
      <c r="F24" s="25"/>
      <c r="G24" s="25"/>
      <c r="H24" s="26"/>
    </row>
    <row r="25" spans="2:8" s="22" customFormat="1" ht="24.95" customHeight="1" thickBot="1" x14ac:dyDescent="0.25">
      <c r="B25" s="20" t="s">
        <v>27</v>
      </c>
      <c r="C25" s="27" t="s">
        <v>11</v>
      </c>
      <c r="D25" s="25"/>
      <c r="E25" s="25"/>
      <c r="F25" s="25"/>
      <c r="G25" s="25"/>
      <c r="H25" s="26"/>
    </row>
    <row r="26" spans="2:8" s="22" customFormat="1" ht="24.95" customHeight="1" thickBot="1" x14ac:dyDescent="0.25">
      <c r="B26" s="20" t="s">
        <v>28</v>
      </c>
      <c r="C26" s="27" t="s">
        <v>11</v>
      </c>
      <c r="D26" s="25"/>
      <c r="E26" s="25"/>
      <c r="F26" s="25"/>
      <c r="G26" s="25"/>
      <c r="H26" s="26"/>
    </row>
    <row r="27" spans="2:8" s="22" customFormat="1" ht="24.95" customHeight="1" thickBot="1" x14ac:dyDescent="0.25">
      <c r="B27" s="36" t="s">
        <v>29</v>
      </c>
      <c r="C27" s="37" t="s">
        <v>11</v>
      </c>
      <c r="D27" s="38"/>
      <c r="E27" s="38"/>
      <c r="F27" s="38"/>
      <c r="G27" s="38"/>
      <c r="H27" s="39"/>
    </row>
    <row r="28" spans="2:8" ht="15" thickTop="1" x14ac:dyDescent="0.2"/>
  </sheetData>
  <mergeCells count="9">
    <mergeCell ref="B7:H7"/>
    <mergeCell ref="B20:H20"/>
    <mergeCell ref="B4:B6"/>
    <mergeCell ref="C4:F4"/>
    <mergeCell ref="G4:H4"/>
    <mergeCell ref="C5:D5"/>
    <mergeCell ref="E5:F5"/>
    <mergeCell ref="G5:G6"/>
    <mergeCell ref="H5:H6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B1:P27"/>
  <sheetViews>
    <sheetView rightToLeft="1" topLeftCell="A10" workbookViewId="0">
      <selection activeCell="G29" sqref="G29"/>
    </sheetView>
  </sheetViews>
  <sheetFormatPr defaultRowHeight="14.25" x14ac:dyDescent="0.2"/>
  <cols>
    <col min="1" max="1" width="0.875" style="30" customWidth="1"/>
    <col min="2" max="2" width="5.375" style="30" customWidth="1"/>
    <col min="3" max="3" width="21.625" style="30" customWidth="1"/>
    <col min="4" max="12" width="8.625" style="30" customWidth="1"/>
    <col min="13" max="13" width="0.875" style="30" customWidth="1"/>
    <col min="14" max="16" width="8.625" style="30" customWidth="1"/>
    <col min="17" max="16384" width="9" style="30"/>
  </cols>
  <sheetData>
    <row r="1" spans="2:16" ht="21" customHeight="1" x14ac:dyDescent="0.2"/>
    <row r="2" spans="2:16" ht="24.95" customHeight="1" x14ac:dyDescent="0.2">
      <c r="B2" s="139" t="s">
        <v>419</v>
      </c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2:16" s="86" customFormat="1" ht="9" customHeight="1" thickBot="1" x14ac:dyDescent="0.25">
      <c r="B3" s="87"/>
      <c r="C3" s="88"/>
      <c r="D3" s="88"/>
      <c r="E3" s="88"/>
      <c r="F3" s="88"/>
      <c r="G3" s="88"/>
      <c r="H3" s="88"/>
      <c r="I3" s="88"/>
      <c r="J3" s="88"/>
      <c r="K3" s="88"/>
      <c r="L3" s="88"/>
      <c r="M3" s="88"/>
      <c r="N3" s="88"/>
      <c r="O3" s="88"/>
      <c r="P3" s="88"/>
    </row>
    <row r="4" spans="2:16" ht="21" customHeight="1" thickBot="1" x14ac:dyDescent="0.25">
      <c r="B4" s="141" t="s">
        <v>362</v>
      </c>
      <c r="C4" s="142" t="s">
        <v>294</v>
      </c>
      <c r="D4" s="142" t="s">
        <v>383</v>
      </c>
      <c r="E4" s="142"/>
      <c r="F4" s="142"/>
      <c r="G4" s="142" t="s">
        <v>384</v>
      </c>
      <c r="H4" s="142"/>
      <c r="I4" s="142"/>
      <c r="J4" s="142" t="s">
        <v>373</v>
      </c>
      <c r="K4" s="142"/>
      <c r="L4" s="142"/>
      <c r="M4" s="32"/>
      <c r="N4" s="142" t="s">
        <v>363</v>
      </c>
      <c r="O4" s="142"/>
      <c r="P4" s="142"/>
    </row>
    <row r="5" spans="2:16" ht="21" customHeight="1" thickBot="1" x14ac:dyDescent="0.25">
      <c r="B5" s="141"/>
      <c r="C5" s="142"/>
      <c r="D5" s="100" t="s">
        <v>364</v>
      </c>
      <c r="E5" s="100" t="s">
        <v>374</v>
      </c>
      <c r="F5" s="100" t="s">
        <v>284</v>
      </c>
      <c r="G5" s="100" t="s">
        <v>364</v>
      </c>
      <c r="H5" s="100" t="s">
        <v>374</v>
      </c>
      <c r="I5" s="100" t="s">
        <v>284</v>
      </c>
      <c r="J5" s="100" t="s">
        <v>364</v>
      </c>
      <c r="K5" s="100" t="s">
        <v>374</v>
      </c>
      <c r="L5" s="100" t="s">
        <v>284</v>
      </c>
      <c r="M5" s="32"/>
      <c r="N5" s="100" t="s">
        <v>364</v>
      </c>
      <c r="O5" s="100" t="s">
        <v>374</v>
      </c>
      <c r="P5" s="100" t="s">
        <v>284</v>
      </c>
    </row>
    <row r="6" spans="2:16" ht="21" customHeight="1" thickBot="1" x14ac:dyDescent="0.25">
      <c r="B6" s="31">
        <v>311</v>
      </c>
      <c r="C6" s="41" t="s">
        <v>375</v>
      </c>
      <c r="D6" s="143"/>
      <c r="E6" s="144"/>
      <c r="F6" s="144"/>
      <c r="G6" s="144"/>
      <c r="H6" s="144"/>
      <c r="I6" s="144"/>
      <c r="J6" s="144"/>
      <c r="K6" s="144"/>
      <c r="L6" s="144"/>
      <c r="M6" s="33"/>
      <c r="N6" s="145"/>
      <c r="O6" s="144"/>
      <c r="P6" s="144"/>
    </row>
    <row r="7" spans="2:16" ht="21" customHeight="1" thickBot="1" x14ac:dyDescent="0.25">
      <c r="B7" s="31">
        <v>31101</v>
      </c>
      <c r="C7" s="40" t="s">
        <v>385</v>
      </c>
      <c r="D7" s="93">
        <v>493682</v>
      </c>
      <c r="E7" s="91"/>
      <c r="F7" s="58">
        <f>D7</f>
        <v>493682</v>
      </c>
      <c r="G7" s="91"/>
      <c r="H7" s="91"/>
      <c r="I7" s="91"/>
      <c r="J7" s="91"/>
      <c r="K7" s="91"/>
      <c r="L7" s="91"/>
      <c r="M7" s="33"/>
      <c r="N7" s="58">
        <f>F7</f>
        <v>493682</v>
      </c>
      <c r="O7" s="101"/>
      <c r="P7" s="58">
        <f>N7</f>
        <v>493682</v>
      </c>
    </row>
    <row r="8" spans="2:16" ht="21" customHeight="1" thickBot="1" x14ac:dyDescent="0.25">
      <c r="B8" s="31">
        <v>31102</v>
      </c>
      <c r="C8" s="40" t="s">
        <v>356</v>
      </c>
      <c r="D8" s="93">
        <v>54809.42</v>
      </c>
      <c r="E8" s="91"/>
      <c r="F8" s="58">
        <f t="shared" ref="F8:F11" si="0">D8</f>
        <v>54809.42</v>
      </c>
      <c r="G8" s="91"/>
      <c r="H8" s="91"/>
      <c r="I8" s="91"/>
      <c r="J8" s="91"/>
      <c r="K8" s="91"/>
      <c r="L8" s="91"/>
      <c r="M8" s="33"/>
      <c r="N8" s="58">
        <f t="shared" ref="N8:N11" si="1">F8</f>
        <v>54809.42</v>
      </c>
      <c r="O8" s="101"/>
      <c r="P8" s="58">
        <f t="shared" ref="P8:P11" si="2">N8</f>
        <v>54809.42</v>
      </c>
    </row>
    <row r="9" spans="2:16" ht="21" customHeight="1" thickBot="1" x14ac:dyDescent="0.25">
      <c r="B9" s="31">
        <v>31103</v>
      </c>
      <c r="C9" s="40" t="s">
        <v>358</v>
      </c>
      <c r="D9" s="93">
        <v>165060</v>
      </c>
      <c r="E9" s="91"/>
      <c r="F9" s="58">
        <f t="shared" si="0"/>
        <v>165060</v>
      </c>
      <c r="G9" s="91"/>
      <c r="H9" s="91"/>
      <c r="I9" s="91"/>
      <c r="J9" s="91"/>
      <c r="K9" s="91"/>
      <c r="L9" s="91"/>
      <c r="M9" s="33"/>
      <c r="N9" s="58">
        <f t="shared" si="1"/>
        <v>165060</v>
      </c>
      <c r="O9" s="101"/>
      <c r="P9" s="58">
        <f t="shared" si="2"/>
        <v>165060</v>
      </c>
    </row>
    <row r="10" spans="2:16" ht="21" customHeight="1" thickBot="1" x14ac:dyDescent="0.25">
      <c r="B10" s="31">
        <v>31104</v>
      </c>
      <c r="C10" s="40" t="s">
        <v>359</v>
      </c>
      <c r="D10" s="93">
        <v>0</v>
      </c>
      <c r="E10" s="91"/>
      <c r="F10" s="58">
        <f t="shared" si="0"/>
        <v>0</v>
      </c>
      <c r="G10" s="91"/>
      <c r="H10" s="91"/>
      <c r="I10" s="91"/>
      <c r="J10" s="91"/>
      <c r="K10" s="91"/>
      <c r="L10" s="91"/>
      <c r="M10" s="33"/>
      <c r="N10" s="58">
        <f t="shared" si="1"/>
        <v>0</v>
      </c>
      <c r="O10" s="101"/>
      <c r="P10" s="58">
        <f t="shared" si="2"/>
        <v>0</v>
      </c>
    </row>
    <row r="11" spans="2:16" ht="21" customHeight="1" thickBot="1" x14ac:dyDescent="0.25">
      <c r="B11" s="31">
        <v>31105</v>
      </c>
      <c r="C11" s="42" t="s">
        <v>365</v>
      </c>
      <c r="D11" s="93">
        <v>0</v>
      </c>
      <c r="E11" s="91"/>
      <c r="F11" s="58">
        <f t="shared" si="0"/>
        <v>0</v>
      </c>
      <c r="G11" s="91"/>
      <c r="H11" s="91"/>
      <c r="I11" s="91"/>
      <c r="J11" s="91"/>
      <c r="K11" s="91"/>
      <c r="L11" s="91"/>
      <c r="M11" s="33"/>
      <c r="N11" s="58">
        <f t="shared" si="1"/>
        <v>0</v>
      </c>
      <c r="O11" s="101"/>
      <c r="P11" s="58">
        <f t="shared" si="2"/>
        <v>0</v>
      </c>
    </row>
    <row r="12" spans="2:16" ht="21" customHeight="1" thickBot="1" x14ac:dyDescent="0.25">
      <c r="B12" s="31">
        <v>31106</v>
      </c>
      <c r="C12" s="40" t="s">
        <v>376</v>
      </c>
      <c r="D12" s="91"/>
      <c r="E12" s="93">
        <v>0</v>
      </c>
      <c r="F12" s="58">
        <f>E12</f>
        <v>0</v>
      </c>
      <c r="G12" s="91"/>
      <c r="H12" s="91"/>
      <c r="I12" s="91"/>
      <c r="J12" s="91"/>
      <c r="K12" s="91"/>
      <c r="L12" s="91"/>
      <c r="M12" s="33"/>
      <c r="N12" s="101"/>
      <c r="O12" s="58">
        <f>F12</f>
        <v>0</v>
      </c>
      <c r="P12" s="58">
        <f>O12</f>
        <v>0</v>
      </c>
    </row>
    <row r="13" spans="2:16" ht="21" customHeight="1" thickBot="1" x14ac:dyDescent="0.25">
      <c r="B13" s="146" t="s">
        <v>377</v>
      </c>
      <c r="C13" s="147"/>
      <c r="D13" s="99">
        <f>SUM(D7:D11)</f>
        <v>713551.42</v>
      </c>
      <c r="E13" s="58">
        <f>E12</f>
        <v>0</v>
      </c>
      <c r="F13" s="99">
        <f>SUM(F7:F12)</f>
        <v>713551.42</v>
      </c>
      <c r="G13" s="91"/>
      <c r="H13" s="91"/>
      <c r="I13" s="91"/>
      <c r="J13" s="91"/>
      <c r="K13" s="91"/>
      <c r="L13" s="91"/>
      <c r="M13" s="33"/>
      <c r="N13" s="99">
        <f>SUM(N7:N11)</f>
        <v>713551.42</v>
      </c>
      <c r="O13" s="58">
        <f>O12</f>
        <v>0</v>
      </c>
      <c r="P13" s="99">
        <f>SUM(P7:P12)</f>
        <v>713551.42</v>
      </c>
    </row>
    <row r="14" spans="2:16" ht="21" customHeight="1" thickBot="1" x14ac:dyDescent="0.25">
      <c r="B14" s="31">
        <v>312</v>
      </c>
      <c r="C14" s="41" t="s">
        <v>378</v>
      </c>
      <c r="D14" s="143"/>
      <c r="E14" s="144"/>
      <c r="F14" s="144"/>
      <c r="G14" s="144"/>
      <c r="H14" s="144"/>
      <c r="I14" s="144"/>
      <c r="J14" s="144"/>
      <c r="K14" s="144"/>
      <c r="L14" s="144"/>
      <c r="M14" s="33"/>
      <c r="N14" s="145"/>
      <c r="O14" s="144"/>
      <c r="P14" s="144"/>
    </row>
    <row r="15" spans="2:16" ht="21" customHeight="1" thickBot="1" x14ac:dyDescent="0.25">
      <c r="B15" s="31">
        <v>31201</v>
      </c>
      <c r="C15" s="40" t="s">
        <v>366</v>
      </c>
      <c r="D15" s="91"/>
      <c r="E15" s="91"/>
      <c r="F15" s="91"/>
      <c r="G15" s="93">
        <v>44078.79</v>
      </c>
      <c r="H15" s="91"/>
      <c r="I15" s="58">
        <f t="shared" ref="I15:I19" si="3">SUM(G15+H15)</f>
        <v>44078.79</v>
      </c>
      <c r="J15" s="91"/>
      <c r="K15" s="91"/>
      <c r="L15" s="91"/>
      <c r="M15" s="33"/>
      <c r="N15" s="58">
        <f>I15</f>
        <v>44078.79</v>
      </c>
      <c r="O15" s="101"/>
      <c r="P15" s="58">
        <f>I15</f>
        <v>44078.79</v>
      </c>
    </row>
    <row r="16" spans="2:16" ht="21" customHeight="1" thickBot="1" x14ac:dyDescent="0.25">
      <c r="B16" s="31">
        <v>31202</v>
      </c>
      <c r="C16" s="40" t="s">
        <v>367</v>
      </c>
      <c r="D16" s="91"/>
      <c r="E16" s="91"/>
      <c r="F16" s="91"/>
      <c r="G16" s="93">
        <v>163034</v>
      </c>
      <c r="H16" s="91"/>
      <c r="I16" s="58">
        <f t="shared" si="3"/>
        <v>163034</v>
      </c>
      <c r="J16" s="91"/>
      <c r="K16" s="91"/>
      <c r="L16" s="91"/>
      <c r="M16" s="33"/>
      <c r="N16" s="58">
        <f t="shared" ref="N16:N18" si="4">I16</f>
        <v>163034</v>
      </c>
      <c r="O16" s="101"/>
      <c r="P16" s="58">
        <f t="shared" ref="P16:P18" si="5">I16</f>
        <v>163034</v>
      </c>
    </row>
    <row r="17" spans="2:16" ht="21" customHeight="1" thickBot="1" x14ac:dyDescent="0.25">
      <c r="B17" s="31">
        <v>31203</v>
      </c>
      <c r="C17" s="42" t="s">
        <v>368</v>
      </c>
      <c r="D17" s="91"/>
      <c r="E17" s="91"/>
      <c r="F17" s="91"/>
      <c r="G17" s="93">
        <v>15000</v>
      </c>
      <c r="H17" s="91"/>
      <c r="I17" s="58">
        <f t="shared" si="3"/>
        <v>15000</v>
      </c>
      <c r="J17" s="91"/>
      <c r="K17" s="91"/>
      <c r="L17" s="91"/>
      <c r="M17" s="33"/>
      <c r="N17" s="58">
        <f t="shared" si="4"/>
        <v>15000</v>
      </c>
      <c r="O17" s="101"/>
      <c r="P17" s="58">
        <f t="shared" si="5"/>
        <v>15000</v>
      </c>
    </row>
    <row r="18" spans="2:16" ht="21" customHeight="1" thickBot="1" x14ac:dyDescent="0.25">
      <c r="B18" s="31">
        <v>31204</v>
      </c>
      <c r="C18" s="40" t="s">
        <v>372</v>
      </c>
      <c r="D18" s="91"/>
      <c r="E18" s="91"/>
      <c r="F18" s="91"/>
      <c r="G18" s="93">
        <v>0</v>
      </c>
      <c r="H18" s="91"/>
      <c r="I18" s="58">
        <f t="shared" si="3"/>
        <v>0</v>
      </c>
      <c r="J18" s="91"/>
      <c r="K18" s="91"/>
      <c r="L18" s="91"/>
      <c r="M18" s="33"/>
      <c r="N18" s="58">
        <f t="shared" si="4"/>
        <v>0</v>
      </c>
      <c r="O18" s="101"/>
      <c r="P18" s="58">
        <f t="shared" si="5"/>
        <v>0</v>
      </c>
    </row>
    <row r="19" spans="2:16" ht="21" customHeight="1" thickBot="1" x14ac:dyDescent="0.25">
      <c r="B19" s="31">
        <v>31205</v>
      </c>
      <c r="C19" s="40" t="s">
        <v>414</v>
      </c>
      <c r="D19" s="91"/>
      <c r="E19" s="91"/>
      <c r="F19" s="91"/>
      <c r="G19" s="91"/>
      <c r="H19" s="93">
        <v>44885</v>
      </c>
      <c r="I19" s="58">
        <f t="shared" si="3"/>
        <v>44885</v>
      </c>
      <c r="J19" s="91"/>
      <c r="K19" s="91"/>
      <c r="L19" s="91"/>
      <c r="M19" s="33"/>
      <c r="N19" s="101"/>
      <c r="O19" s="58">
        <f>I19</f>
        <v>44885</v>
      </c>
      <c r="P19" s="58">
        <f>I19</f>
        <v>44885</v>
      </c>
    </row>
    <row r="20" spans="2:16" ht="21" customHeight="1" thickBot="1" x14ac:dyDescent="0.25">
      <c r="B20" s="146" t="s">
        <v>379</v>
      </c>
      <c r="C20" s="147"/>
      <c r="D20" s="91"/>
      <c r="E20" s="91"/>
      <c r="F20" s="91"/>
      <c r="G20" s="58">
        <f>SUM(G15:G18)</f>
        <v>222112.79</v>
      </c>
      <c r="H20" s="58">
        <f>H19</f>
        <v>44885</v>
      </c>
      <c r="I20" s="58">
        <f t="shared" ref="I20" si="6">SUM(I15:I19)</f>
        <v>266997.79000000004</v>
      </c>
      <c r="J20" s="91"/>
      <c r="K20" s="91"/>
      <c r="L20" s="91"/>
      <c r="M20" s="33"/>
      <c r="N20" s="58">
        <f>SUM(N15:N18)</f>
        <v>222112.79</v>
      </c>
      <c r="O20" s="58">
        <f>O19</f>
        <v>44885</v>
      </c>
      <c r="P20" s="58">
        <f>SUM(P15:P19)</f>
        <v>266997.79000000004</v>
      </c>
    </row>
    <row r="21" spans="2:16" ht="21" customHeight="1" thickBot="1" x14ac:dyDescent="0.25">
      <c r="B21" s="31">
        <v>313</v>
      </c>
      <c r="C21" s="41" t="s">
        <v>380</v>
      </c>
      <c r="D21" s="143"/>
      <c r="E21" s="144"/>
      <c r="F21" s="144"/>
      <c r="G21" s="144"/>
      <c r="H21" s="144"/>
      <c r="I21" s="144"/>
      <c r="J21" s="144"/>
      <c r="K21" s="144"/>
      <c r="L21" s="144"/>
      <c r="M21" s="33"/>
      <c r="N21" s="145"/>
      <c r="O21" s="144"/>
      <c r="P21" s="144"/>
    </row>
    <row r="22" spans="2:16" ht="21" customHeight="1" thickBot="1" x14ac:dyDescent="0.25">
      <c r="B22" s="31">
        <v>31301</v>
      </c>
      <c r="C22" s="40" t="s">
        <v>369</v>
      </c>
      <c r="D22" s="91"/>
      <c r="E22" s="91"/>
      <c r="F22" s="91"/>
      <c r="G22" s="91"/>
      <c r="H22" s="91"/>
      <c r="I22" s="91"/>
      <c r="J22" s="93">
        <v>3950.84</v>
      </c>
      <c r="K22" s="91"/>
      <c r="L22" s="58">
        <f t="shared" ref="L22:L25" si="7">J22+K22</f>
        <v>3950.84</v>
      </c>
      <c r="M22" s="33"/>
      <c r="N22" s="58">
        <f>L22</f>
        <v>3950.84</v>
      </c>
      <c r="O22" s="101"/>
      <c r="P22" s="58">
        <f t="shared" ref="P22:P25" si="8">N22+O22</f>
        <v>3950.84</v>
      </c>
    </row>
    <row r="23" spans="2:16" ht="21" customHeight="1" thickBot="1" x14ac:dyDescent="0.25">
      <c r="B23" s="31">
        <v>31302</v>
      </c>
      <c r="C23" s="40" t="s">
        <v>370</v>
      </c>
      <c r="D23" s="91"/>
      <c r="E23" s="91"/>
      <c r="F23" s="91"/>
      <c r="G23" s="91"/>
      <c r="H23" s="91"/>
      <c r="I23" s="91"/>
      <c r="J23" s="93">
        <v>0</v>
      </c>
      <c r="K23" s="91"/>
      <c r="L23" s="58">
        <f t="shared" si="7"/>
        <v>0</v>
      </c>
      <c r="M23" s="33"/>
      <c r="N23" s="58">
        <f>L23</f>
        <v>0</v>
      </c>
      <c r="O23" s="101"/>
      <c r="P23" s="58">
        <f t="shared" si="8"/>
        <v>0</v>
      </c>
    </row>
    <row r="24" spans="2:16" ht="21" customHeight="1" thickBot="1" x14ac:dyDescent="0.25">
      <c r="B24" s="31">
        <v>31303</v>
      </c>
      <c r="C24" s="40" t="s">
        <v>371</v>
      </c>
      <c r="D24" s="91"/>
      <c r="E24" s="91"/>
      <c r="F24" s="91"/>
      <c r="G24" s="91"/>
      <c r="H24" s="91"/>
      <c r="I24" s="91"/>
      <c r="J24" s="91"/>
      <c r="K24" s="93">
        <v>10761</v>
      </c>
      <c r="L24" s="58">
        <f t="shared" si="7"/>
        <v>10761</v>
      </c>
      <c r="M24" s="33"/>
      <c r="N24" s="101"/>
      <c r="O24" s="58">
        <f>L24</f>
        <v>10761</v>
      </c>
      <c r="P24" s="58">
        <f t="shared" si="8"/>
        <v>10761</v>
      </c>
    </row>
    <row r="25" spans="2:16" ht="21" customHeight="1" thickBot="1" x14ac:dyDescent="0.25">
      <c r="B25" s="31">
        <v>31304</v>
      </c>
      <c r="C25" s="40" t="s">
        <v>382</v>
      </c>
      <c r="D25" s="91"/>
      <c r="E25" s="91"/>
      <c r="F25" s="91"/>
      <c r="G25" s="91"/>
      <c r="H25" s="91"/>
      <c r="I25" s="91"/>
      <c r="J25" s="91"/>
      <c r="K25" s="93">
        <v>0</v>
      </c>
      <c r="L25" s="58">
        <f t="shared" si="7"/>
        <v>0</v>
      </c>
      <c r="M25" s="33"/>
      <c r="N25" s="101"/>
      <c r="O25" s="58">
        <f>L25</f>
        <v>0</v>
      </c>
      <c r="P25" s="58">
        <f t="shared" si="8"/>
        <v>0</v>
      </c>
    </row>
    <row r="26" spans="2:16" ht="21" customHeight="1" thickBot="1" x14ac:dyDescent="0.25">
      <c r="B26" s="146" t="s">
        <v>381</v>
      </c>
      <c r="C26" s="147"/>
      <c r="D26" s="91"/>
      <c r="E26" s="91"/>
      <c r="F26" s="91"/>
      <c r="G26" s="91"/>
      <c r="H26" s="91"/>
      <c r="I26" s="91"/>
      <c r="J26" s="58">
        <f>SUM(J22:J23)</f>
        <v>3950.84</v>
      </c>
      <c r="K26" s="58">
        <f>SUM(K24:K25)</f>
        <v>10761</v>
      </c>
      <c r="L26" s="58">
        <f t="shared" ref="L26" si="9">SUM(L22:L25)</f>
        <v>14711.84</v>
      </c>
      <c r="M26" s="33"/>
      <c r="N26" s="58">
        <f>SUM(N22:N23)</f>
        <v>3950.84</v>
      </c>
      <c r="O26" s="58">
        <f>SUM(O24:O25)</f>
        <v>10761</v>
      </c>
      <c r="P26" s="58">
        <f>SUM(P22:P25)</f>
        <v>14711.84</v>
      </c>
    </row>
    <row r="27" spans="2:16" ht="24.95" customHeight="1" thickBot="1" x14ac:dyDescent="0.25">
      <c r="B27" s="148" t="s">
        <v>363</v>
      </c>
      <c r="C27" s="148"/>
      <c r="D27" s="99">
        <f>D13</f>
        <v>713551.42</v>
      </c>
      <c r="E27" s="58">
        <f>E13</f>
        <v>0</v>
      </c>
      <c r="F27" s="99">
        <f>F13</f>
        <v>713551.42</v>
      </c>
      <c r="G27" s="58">
        <f>G20</f>
        <v>222112.79</v>
      </c>
      <c r="H27" s="58">
        <f t="shared" ref="H27:I27" si="10">H20</f>
        <v>44885</v>
      </c>
      <c r="I27" s="58">
        <f t="shared" si="10"/>
        <v>266997.79000000004</v>
      </c>
      <c r="J27" s="58">
        <f>J26</f>
        <v>3950.84</v>
      </c>
      <c r="K27" s="58">
        <f t="shared" ref="K27:L27" si="11">K26</f>
        <v>10761</v>
      </c>
      <c r="L27" s="58">
        <f t="shared" si="11"/>
        <v>14711.84</v>
      </c>
      <c r="M27" s="34"/>
      <c r="N27" s="99">
        <f>N13+N20+N26</f>
        <v>939615.05</v>
      </c>
      <c r="O27" s="58">
        <f>O13+O20+O26</f>
        <v>55646</v>
      </c>
      <c r="P27" s="99">
        <f>P13+P20+P26</f>
        <v>995261.05</v>
      </c>
    </row>
  </sheetData>
  <mergeCells count="17">
    <mergeCell ref="D21:L21"/>
    <mergeCell ref="N21:P21"/>
    <mergeCell ref="B26:C26"/>
    <mergeCell ref="B27:C27"/>
    <mergeCell ref="D6:L6"/>
    <mergeCell ref="N6:P6"/>
    <mergeCell ref="B13:C13"/>
    <mergeCell ref="D14:L14"/>
    <mergeCell ref="N14:P14"/>
    <mergeCell ref="B20:C20"/>
    <mergeCell ref="B2:P2"/>
    <mergeCell ref="B4:B5"/>
    <mergeCell ref="C4:C5"/>
    <mergeCell ref="D4:F4"/>
    <mergeCell ref="G4:I4"/>
    <mergeCell ref="J4:L4"/>
    <mergeCell ref="N4:P4"/>
  </mergeCells>
  <printOptions horizontalCentered="1" verticalCentered="1"/>
  <pageMargins left="3.937007874015748E-2" right="3.937007874015748E-2" top="0.35433070866141736" bottom="0.35433070866141736" header="0.19685039370078741" footer="0.19685039370078741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B1:K301"/>
  <sheetViews>
    <sheetView rightToLeft="1" tabSelected="1" topLeftCell="A2" workbookViewId="0">
      <selection activeCell="H17" sqref="H17"/>
    </sheetView>
  </sheetViews>
  <sheetFormatPr defaultRowHeight="14.25" x14ac:dyDescent="0.2"/>
  <cols>
    <col min="1" max="1" width="0.625" customWidth="1"/>
    <col min="2" max="2" width="8.125" customWidth="1"/>
    <col min="3" max="3" width="19.125" customWidth="1"/>
    <col min="4" max="4" width="8.625" customWidth="1"/>
    <col min="5" max="11" width="7.875" customWidth="1"/>
  </cols>
  <sheetData>
    <row r="1" spans="2:11" ht="23.1" customHeight="1" x14ac:dyDescent="0.2"/>
    <row r="2" spans="2:11" ht="20.25" x14ac:dyDescent="0.2">
      <c r="B2" s="149" t="s">
        <v>420</v>
      </c>
      <c r="C2" s="149"/>
      <c r="D2" s="149"/>
      <c r="E2" s="149"/>
      <c r="F2" s="149"/>
      <c r="G2" s="149"/>
      <c r="H2" s="149"/>
      <c r="I2" s="149"/>
      <c r="J2" s="149"/>
      <c r="K2" s="149"/>
    </row>
    <row r="3" spans="2:11" ht="3.75" customHeight="1" thickBot="1" x14ac:dyDescent="0.25">
      <c r="B3" s="2"/>
      <c r="C3" s="2"/>
      <c r="D3" s="3"/>
      <c r="E3" s="3"/>
      <c r="F3" s="3"/>
      <c r="G3" s="3"/>
      <c r="H3" s="3"/>
      <c r="I3" s="3"/>
      <c r="J3" s="3"/>
      <c r="K3" s="3"/>
    </row>
    <row r="4" spans="2:11" ht="60" customHeight="1" thickBot="1" x14ac:dyDescent="0.25">
      <c r="B4" s="97" t="s">
        <v>30</v>
      </c>
      <c r="C4" s="97" t="s">
        <v>31</v>
      </c>
      <c r="D4" s="97" t="s">
        <v>32</v>
      </c>
      <c r="E4" s="97" t="s">
        <v>33</v>
      </c>
      <c r="F4" s="97" t="s">
        <v>34</v>
      </c>
      <c r="G4" s="98" t="s">
        <v>35</v>
      </c>
      <c r="H4" s="97" t="s">
        <v>36</v>
      </c>
      <c r="I4" s="97" t="s">
        <v>37</v>
      </c>
      <c r="J4" s="97" t="s">
        <v>38</v>
      </c>
      <c r="K4" s="97" t="s">
        <v>39</v>
      </c>
    </row>
    <row r="5" spans="2:11" ht="24.95" customHeight="1" thickBot="1" x14ac:dyDescent="0.25">
      <c r="B5" s="43">
        <v>4</v>
      </c>
      <c r="C5" s="42" t="s">
        <v>40</v>
      </c>
      <c r="D5" s="119">
        <f>D301</f>
        <v>1186468.58</v>
      </c>
      <c r="E5" s="58">
        <f t="shared" ref="E5:K5" si="0">E301</f>
        <v>50951.630000000005</v>
      </c>
      <c r="F5" s="99">
        <f t="shared" si="0"/>
        <v>904039.72</v>
      </c>
      <c r="G5" s="58">
        <f t="shared" si="0"/>
        <v>202711.84</v>
      </c>
      <c r="H5" s="58">
        <f t="shared" si="0"/>
        <v>15194.32</v>
      </c>
      <c r="I5" s="58">
        <f t="shared" si="0"/>
        <v>13000</v>
      </c>
      <c r="J5" s="58">
        <f t="shared" si="0"/>
        <v>71.069999999999993</v>
      </c>
      <c r="K5" s="58">
        <f t="shared" si="0"/>
        <v>500</v>
      </c>
    </row>
    <row r="6" spans="2:11" ht="24.95" customHeight="1" thickBot="1" x14ac:dyDescent="0.25">
      <c r="B6" s="43">
        <v>41</v>
      </c>
      <c r="C6" s="45" t="s">
        <v>41</v>
      </c>
      <c r="D6" s="99">
        <f>SUM(E6:K6)-F6</f>
        <v>267234.53999999998</v>
      </c>
      <c r="E6" s="89">
        <f>E7+E38+E134+E190</f>
        <v>50951.630000000005</v>
      </c>
      <c r="F6" s="91"/>
      <c r="G6" s="89">
        <f>G7+G38</f>
        <v>202711.84</v>
      </c>
      <c r="H6" s="91"/>
      <c r="I6" s="89">
        <f t="shared" ref="I6:K6" si="1">I7+I38</f>
        <v>13000</v>
      </c>
      <c r="J6" s="89">
        <f t="shared" si="1"/>
        <v>71.069999999999993</v>
      </c>
      <c r="K6" s="89">
        <f t="shared" si="1"/>
        <v>500</v>
      </c>
    </row>
    <row r="7" spans="2:11" ht="24.95" customHeight="1" thickBot="1" x14ac:dyDescent="0.25">
      <c r="B7" s="43">
        <v>411</v>
      </c>
      <c r="C7" s="45" t="s">
        <v>42</v>
      </c>
      <c r="D7" s="99">
        <f t="shared" ref="D7:D38" si="2">SUM(E7:K7)-F7</f>
        <v>221211.16</v>
      </c>
      <c r="E7" s="89">
        <f>E8+E17</f>
        <v>45478.16</v>
      </c>
      <c r="F7" s="91"/>
      <c r="G7" s="89">
        <f t="shared" ref="G7:K7" si="3">G8+G17</f>
        <v>162733</v>
      </c>
      <c r="H7" s="91"/>
      <c r="I7" s="89">
        <f t="shared" si="3"/>
        <v>13000</v>
      </c>
      <c r="J7" s="89">
        <f t="shared" si="3"/>
        <v>0</v>
      </c>
      <c r="K7" s="89">
        <f t="shared" si="3"/>
        <v>0</v>
      </c>
    </row>
    <row r="8" spans="2:11" ht="24.95" customHeight="1" thickBot="1" x14ac:dyDescent="0.25">
      <c r="B8" s="43">
        <v>41101</v>
      </c>
      <c r="C8" s="45" t="s">
        <v>43</v>
      </c>
      <c r="D8" s="99">
        <f>SUM(E8:K8)</f>
        <v>166071.16</v>
      </c>
      <c r="E8" s="90">
        <v>28388.16</v>
      </c>
      <c r="F8" s="90"/>
      <c r="G8" s="90">
        <v>134683</v>
      </c>
      <c r="H8" s="91"/>
      <c r="I8" s="90">
        <v>3000</v>
      </c>
      <c r="J8" s="90">
        <v>0</v>
      </c>
      <c r="K8" s="90">
        <v>0</v>
      </c>
    </row>
    <row r="9" spans="2:11" ht="24.95" hidden="1" customHeight="1" thickBot="1" x14ac:dyDescent="0.25">
      <c r="B9" s="43">
        <v>41101001</v>
      </c>
      <c r="C9" s="42" t="s">
        <v>44</v>
      </c>
      <c r="D9" s="99"/>
      <c r="E9" s="90"/>
      <c r="F9" s="91"/>
      <c r="G9" s="90"/>
      <c r="H9" s="91"/>
      <c r="I9" s="90"/>
      <c r="J9" s="90"/>
      <c r="K9" s="90"/>
    </row>
    <row r="10" spans="2:11" ht="24.95" hidden="1" customHeight="1" thickBot="1" x14ac:dyDescent="0.25">
      <c r="B10" s="43">
        <v>41101002</v>
      </c>
      <c r="C10" s="42" t="s">
        <v>45</v>
      </c>
      <c r="D10" s="99"/>
      <c r="E10" s="90"/>
      <c r="F10" s="91"/>
      <c r="G10" s="90"/>
      <c r="H10" s="91"/>
      <c r="I10" s="90"/>
      <c r="J10" s="90"/>
      <c r="K10" s="90"/>
    </row>
    <row r="11" spans="2:11" ht="24.95" hidden="1" customHeight="1" thickBot="1" x14ac:dyDescent="0.25">
      <c r="B11" s="43">
        <v>41101003</v>
      </c>
      <c r="C11" s="42" t="s">
        <v>46</v>
      </c>
      <c r="D11" s="99"/>
      <c r="E11" s="90"/>
      <c r="F11" s="91"/>
      <c r="G11" s="90"/>
      <c r="H11" s="91"/>
      <c r="I11" s="90"/>
      <c r="J11" s="90"/>
      <c r="K11" s="90"/>
    </row>
    <row r="12" spans="2:11" ht="24.95" hidden="1" customHeight="1" thickBot="1" x14ac:dyDescent="0.25">
      <c r="B12" s="43">
        <v>41101004</v>
      </c>
      <c r="C12" s="42" t="s">
        <v>47</v>
      </c>
      <c r="D12" s="99"/>
      <c r="E12" s="90"/>
      <c r="F12" s="91"/>
      <c r="G12" s="90"/>
      <c r="H12" s="91"/>
      <c r="I12" s="90"/>
      <c r="J12" s="90"/>
      <c r="K12" s="90"/>
    </row>
    <row r="13" spans="2:11" ht="24.95" hidden="1" customHeight="1" thickBot="1" x14ac:dyDescent="0.25">
      <c r="B13" s="43">
        <v>41101005</v>
      </c>
      <c r="C13" s="42" t="s">
        <v>48</v>
      </c>
      <c r="D13" s="99"/>
      <c r="E13" s="90"/>
      <c r="F13" s="91"/>
      <c r="G13" s="90"/>
      <c r="H13" s="91"/>
      <c r="I13" s="90"/>
      <c r="J13" s="90"/>
      <c r="K13" s="90"/>
    </row>
    <row r="14" spans="2:11" ht="24.95" hidden="1" customHeight="1" thickBot="1" x14ac:dyDescent="0.25">
      <c r="B14" s="43">
        <v>41101006</v>
      </c>
      <c r="C14" s="42" t="s">
        <v>49</v>
      </c>
      <c r="D14" s="99"/>
      <c r="E14" s="90"/>
      <c r="F14" s="91"/>
      <c r="G14" s="90"/>
      <c r="H14" s="91"/>
      <c r="I14" s="90"/>
      <c r="J14" s="90"/>
      <c r="K14" s="90"/>
    </row>
    <row r="15" spans="2:11" ht="24.95" hidden="1" customHeight="1" thickBot="1" x14ac:dyDescent="0.25">
      <c r="B15" s="43">
        <v>41101007</v>
      </c>
      <c r="C15" s="42" t="s">
        <v>50</v>
      </c>
      <c r="D15" s="99"/>
      <c r="E15" s="90"/>
      <c r="F15" s="91"/>
      <c r="G15" s="90"/>
      <c r="H15" s="91"/>
      <c r="I15" s="90"/>
      <c r="J15" s="90"/>
      <c r="K15" s="90"/>
    </row>
    <row r="16" spans="2:11" ht="24.95" hidden="1" customHeight="1" thickBot="1" x14ac:dyDescent="0.25">
      <c r="B16" s="43">
        <v>41101008</v>
      </c>
      <c r="C16" s="42" t="s">
        <v>51</v>
      </c>
      <c r="D16" s="99"/>
      <c r="E16" s="90"/>
      <c r="F16" s="91"/>
      <c r="G16" s="90"/>
      <c r="H16" s="91"/>
      <c r="I16" s="90"/>
      <c r="J16" s="90"/>
      <c r="K16" s="90"/>
    </row>
    <row r="17" spans="2:11" ht="24.95" customHeight="1" thickBot="1" x14ac:dyDescent="0.25">
      <c r="B17" s="43">
        <v>41102</v>
      </c>
      <c r="C17" s="45" t="s">
        <v>52</v>
      </c>
      <c r="D17" s="99">
        <f>SUM(E17:K17)</f>
        <v>55140</v>
      </c>
      <c r="E17" s="90">
        <v>17090</v>
      </c>
      <c r="F17" s="90"/>
      <c r="G17" s="90">
        <v>28050</v>
      </c>
      <c r="H17" s="91"/>
      <c r="I17" s="90">
        <v>10000</v>
      </c>
      <c r="J17" s="90">
        <v>0</v>
      </c>
      <c r="K17" s="90">
        <v>0</v>
      </c>
    </row>
    <row r="18" spans="2:11" ht="24.95" hidden="1" customHeight="1" thickBot="1" x14ac:dyDescent="0.25">
      <c r="B18" s="43">
        <v>41102001</v>
      </c>
      <c r="C18" s="42" t="s">
        <v>53</v>
      </c>
      <c r="D18" s="99"/>
      <c r="E18" s="90"/>
      <c r="F18" s="91"/>
      <c r="G18" s="90"/>
      <c r="H18" s="91"/>
      <c r="I18" s="90"/>
      <c r="J18" s="90"/>
      <c r="K18" s="90"/>
    </row>
    <row r="19" spans="2:11" ht="24.95" hidden="1" customHeight="1" thickBot="1" x14ac:dyDescent="0.25">
      <c r="B19" s="43">
        <v>41102002</v>
      </c>
      <c r="C19" s="42" t="s">
        <v>54</v>
      </c>
      <c r="D19" s="99"/>
      <c r="E19" s="90"/>
      <c r="F19" s="91"/>
      <c r="G19" s="90"/>
      <c r="H19" s="91"/>
      <c r="I19" s="90"/>
      <c r="J19" s="90"/>
      <c r="K19" s="90"/>
    </row>
    <row r="20" spans="2:11" ht="24.95" hidden="1" customHeight="1" thickBot="1" x14ac:dyDescent="0.25">
      <c r="B20" s="43">
        <v>41102003</v>
      </c>
      <c r="C20" s="42" t="s">
        <v>55</v>
      </c>
      <c r="D20" s="99"/>
      <c r="E20" s="90"/>
      <c r="F20" s="91"/>
      <c r="G20" s="90"/>
      <c r="H20" s="91"/>
      <c r="I20" s="90"/>
      <c r="J20" s="90"/>
      <c r="K20" s="90"/>
    </row>
    <row r="21" spans="2:11" ht="24.95" hidden="1" customHeight="1" thickBot="1" x14ac:dyDescent="0.25">
      <c r="B21" s="43">
        <v>41102004</v>
      </c>
      <c r="C21" s="42" t="s">
        <v>56</v>
      </c>
      <c r="D21" s="99"/>
      <c r="E21" s="90"/>
      <c r="F21" s="91"/>
      <c r="G21" s="90"/>
      <c r="H21" s="91"/>
      <c r="I21" s="90"/>
      <c r="J21" s="90"/>
      <c r="K21" s="90"/>
    </row>
    <row r="22" spans="2:11" ht="24.95" hidden="1" customHeight="1" thickBot="1" x14ac:dyDescent="0.25">
      <c r="B22" s="43">
        <v>41102005</v>
      </c>
      <c r="C22" s="42" t="s">
        <v>57</v>
      </c>
      <c r="D22" s="99"/>
      <c r="E22" s="90"/>
      <c r="F22" s="91"/>
      <c r="G22" s="90"/>
      <c r="H22" s="91"/>
      <c r="I22" s="90"/>
      <c r="J22" s="90"/>
      <c r="K22" s="90"/>
    </row>
    <row r="23" spans="2:11" ht="24.95" hidden="1" customHeight="1" thickBot="1" x14ac:dyDescent="0.25">
      <c r="B23" s="43">
        <v>41102006</v>
      </c>
      <c r="C23" s="42" t="s">
        <v>58</v>
      </c>
      <c r="D23" s="99"/>
      <c r="E23" s="90"/>
      <c r="F23" s="91"/>
      <c r="G23" s="90"/>
      <c r="H23" s="91"/>
      <c r="I23" s="90"/>
      <c r="J23" s="90"/>
      <c r="K23" s="90"/>
    </row>
    <row r="24" spans="2:11" ht="24.95" hidden="1" customHeight="1" thickBot="1" x14ac:dyDescent="0.25">
      <c r="B24" s="43">
        <v>41102007</v>
      </c>
      <c r="C24" s="42" t="s">
        <v>59</v>
      </c>
      <c r="D24" s="99"/>
      <c r="E24" s="90"/>
      <c r="F24" s="91"/>
      <c r="G24" s="90"/>
      <c r="H24" s="91"/>
      <c r="I24" s="90"/>
      <c r="J24" s="90"/>
      <c r="K24" s="90"/>
    </row>
    <row r="25" spans="2:11" ht="24.95" hidden="1" customHeight="1" thickBot="1" x14ac:dyDescent="0.25">
      <c r="B25" s="43">
        <v>41102008</v>
      </c>
      <c r="C25" s="42" t="s">
        <v>60</v>
      </c>
      <c r="D25" s="99"/>
      <c r="E25" s="90"/>
      <c r="F25" s="91"/>
      <c r="G25" s="90"/>
      <c r="H25" s="91"/>
      <c r="I25" s="90"/>
      <c r="J25" s="90"/>
      <c r="K25" s="90"/>
    </row>
    <row r="26" spans="2:11" ht="24.95" hidden="1" customHeight="1" thickBot="1" x14ac:dyDescent="0.25">
      <c r="B26" s="43">
        <v>41102009</v>
      </c>
      <c r="C26" s="42" t="s">
        <v>61</v>
      </c>
      <c r="D26" s="99"/>
      <c r="E26" s="90"/>
      <c r="F26" s="91"/>
      <c r="G26" s="90"/>
      <c r="H26" s="91"/>
      <c r="I26" s="90"/>
      <c r="J26" s="90"/>
      <c r="K26" s="90"/>
    </row>
    <row r="27" spans="2:11" ht="24.95" hidden="1" customHeight="1" thickBot="1" x14ac:dyDescent="0.25">
      <c r="B27" s="43">
        <v>41102010</v>
      </c>
      <c r="C27" s="42" t="s">
        <v>62</v>
      </c>
      <c r="D27" s="99"/>
      <c r="E27" s="90"/>
      <c r="F27" s="91"/>
      <c r="G27" s="90"/>
      <c r="H27" s="91"/>
      <c r="I27" s="90"/>
      <c r="J27" s="90"/>
      <c r="K27" s="90"/>
    </row>
    <row r="28" spans="2:11" ht="24.95" hidden="1" customHeight="1" thickBot="1" x14ac:dyDescent="0.25">
      <c r="B28" s="43">
        <v>41102011</v>
      </c>
      <c r="C28" s="42" t="s">
        <v>63</v>
      </c>
      <c r="D28" s="99"/>
      <c r="E28" s="90"/>
      <c r="F28" s="91"/>
      <c r="G28" s="90"/>
      <c r="H28" s="91"/>
      <c r="I28" s="90"/>
      <c r="J28" s="90"/>
      <c r="K28" s="90"/>
    </row>
    <row r="29" spans="2:11" ht="24.95" hidden="1" customHeight="1" thickBot="1" x14ac:dyDescent="0.25">
      <c r="B29" s="43">
        <v>41102012</v>
      </c>
      <c r="C29" s="42" t="s">
        <v>64</v>
      </c>
      <c r="D29" s="99"/>
      <c r="E29" s="90"/>
      <c r="F29" s="91"/>
      <c r="G29" s="90"/>
      <c r="H29" s="91"/>
      <c r="I29" s="90"/>
      <c r="J29" s="90"/>
      <c r="K29" s="90"/>
    </row>
    <row r="30" spans="2:11" ht="24.95" hidden="1" customHeight="1" thickBot="1" x14ac:dyDescent="0.25">
      <c r="B30" s="43">
        <v>41102013</v>
      </c>
      <c r="C30" s="42" t="s">
        <v>65</v>
      </c>
      <c r="D30" s="99"/>
      <c r="E30" s="90"/>
      <c r="F30" s="91"/>
      <c r="G30" s="90"/>
      <c r="H30" s="91"/>
      <c r="I30" s="90"/>
      <c r="J30" s="90"/>
      <c r="K30" s="90"/>
    </row>
    <row r="31" spans="2:11" ht="24.95" hidden="1" customHeight="1" thickBot="1" x14ac:dyDescent="0.25">
      <c r="B31" s="43">
        <v>41102014</v>
      </c>
      <c r="C31" s="42" t="s">
        <v>66</v>
      </c>
      <c r="D31" s="99"/>
      <c r="E31" s="90"/>
      <c r="F31" s="91"/>
      <c r="G31" s="90"/>
      <c r="H31" s="91"/>
      <c r="I31" s="90"/>
      <c r="J31" s="90"/>
      <c r="K31" s="90"/>
    </row>
    <row r="32" spans="2:11" ht="24.95" hidden="1" customHeight="1" thickBot="1" x14ac:dyDescent="0.25">
      <c r="B32" s="43">
        <v>41102015</v>
      </c>
      <c r="C32" s="42" t="s">
        <v>67</v>
      </c>
      <c r="D32" s="99"/>
      <c r="E32" s="90"/>
      <c r="F32" s="91"/>
      <c r="G32" s="90"/>
      <c r="H32" s="91"/>
      <c r="I32" s="90"/>
      <c r="J32" s="90"/>
      <c r="K32" s="90"/>
    </row>
    <row r="33" spans="2:11" ht="24.95" hidden="1" customHeight="1" thickBot="1" x14ac:dyDescent="0.25">
      <c r="B33" s="43">
        <v>41102016</v>
      </c>
      <c r="C33" s="42" t="s">
        <v>68</v>
      </c>
      <c r="D33" s="99"/>
      <c r="E33" s="90"/>
      <c r="F33" s="91"/>
      <c r="G33" s="90"/>
      <c r="H33" s="91"/>
      <c r="I33" s="90"/>
      <c r="J33" s="90"/>
      <c r="K33" s="90"/>
    </row>
    <row r="34" spans="2:11" ht="24.95" hidden="1" customHeight="1" thickBot="1" x14ac:dyDescent="0.25">
      <c r="B34" s="43">
        <v>41102017</v>
      </c>
      <c r="C34" s="42" t="s">
        <v>69</v>
      </c>
      <c r="D34" s="99"/>
      <c r="E34" s="90"/>
      <c r="F34" s="91"/>
      <c r="G34" s="90"/>
      <c r="H34" s="91"/>
      <c r="I34" s="90"/>
      <c r="J34" s="90"/>
      <c r="K34" s="90"/>
    </row>
    <row r="35" spans="2:11" ht="24.95" hidden="1" customHeight="1" thickBot="1" x14ac:dyDescent="0.25">
      <c r="B35" s="43">
        <v>41102018</v>
      </c>
      <c r="C35" s="42" t="s">
        <v>70</v>
      </c>
      <c r="D35" s="99"/>
      <c r="E35" s="90"/>
      <c r="F35" s="91"/>
      <c r="G35" s="90"/>
      <c r="H35" s="91"/>
      <c r="I35" s="90"/>
      <c r="J35" s="90"/>
      <c r="K35" s="90"/>
    </row>
    <row r="36" spans="2:11" ht="24.95" hidden="1" customHeight="1" thickBot="1" x14ac:dyDescent="0.25">
      <c r="B36" s="43">
        <v>41102019</v>
      </c>
      <c r="C36" s="42" t="s">
        <v>71</v>
      </c>
      <c r="D36" s="99"/>
      <c r="E36" s="90"/>
      <c r="F36" s="91"/>
      <c r="G36" s="90"/>
      <c r="H36" s="91"/>
      <c r="I36" s="90"/>
      <c r="J36" s="90"/>
      <c r="K36" s="90"/>
    </row>
    <row r="37" spans="2:11" ht="24.95" hidden="1" customHeight="1" thickBot="1" x14ac:dyDescent="0.25">
      <c r="B37" s="43">
        <v>41102020</v>
      </c>
      <c r="C37" s="42" t="s">
        <v>72</v>
      </c>
      <c r="D37" s="99"/>
      <c r="E37" s="90"/>
      <c r="F37" s="91"/>
      <c r="G37" s="90"/>
      <c r="H37" s="91"/>
      <c r="I37" s="90"/>
      <c r="J37" s="90"/>
      <c r="K37" s="90"/>
    </row>
    <row r="38" spans="2:11" ht="24.95" customHeight="1" thickBot="1" x14ac:dyDescent="0.25">
      <c r="B38" s="43">
        <v>412</v>
      </c>
      <c r="C38" s="45" t="s">
        <v>73</v>
      </c>
      <c r="D38" s="99">
        <f t="shared" si="2"/>
        <v>46023.38</v>
      </c>
      <c r="E38" s="89">
        <f>E39+E49+E88+E118</f>
        <v>5473.4699999999993</v>
      </c>
      <c r="F38" s="91"/>
      <c r="G38" s="89">
        <f>SUM(G39:G118)</f>
        <v>39978.839999999997</v>
      </c>
      <c r="H38" s="91"/>
      <c r="I38" s="89">
        <f t="shared" ref="I38:K38" si="4">I39+I49+I88+I118</f>
        <v>0</v>
      </c>
      <c r="J38" s="89">
        <f t="shared" si="4"/>
        <v>71.069999999999993</v>
      </c>
      <c r="K38" s="89">
        <f t="shared" si="4"/>
        <v>500</v>
      </c>
    </row>
    <row r="39" spans="2:11" ht="24.95" customHeight="1" thickBot="1" x14ac:dyDescent="0.25">
      <c r="B39" s="43">
        <v>41201</v>
      </c>
      <c r="C39" s="45" t="s">
        <v>74</v>
      </c>
      <c r="D39" s="99">
        <f>SUM(E39:K39)</f>
        <v>11050</v>
      </c>
      <c r="E39" s="90">
        <v>2390</v>
      </c>
      <c r="F39" s="90"/>
      <c r="G39" s="90">
        <v>8660</v>
      </c>
      <c r="H39" s="91"/>
      <c r="I39" s="90">
        <v>0</v>
      </c>
      <c r="J39" s="90">
        <v>0</v>
      </c>
      <c r="K39" s="90">
        <v>0</v>
      </c>
    </row>
    <row r="40" spans="2:11" ht="24.95" hidden="1" customHeight="1" thickBot="1" x14ac:dyDescent="0.25">
      <c r="B40" s="43">
        <v>41201001</v>
      </c>
      <c r="C40" s="42" t="s">
        <v>75</v>
      </c>
      <c r="D40" s="99"/>
      <c r="E40" s="90"/>
      <c r="F40" s="91"/>
      <c r="G40" s="90"/>
      <c r="H40" s="91"/>
      <c r="I40" s="90"/>
      <c r="J40" s="90"/>
      <c r="K40" s="90"/>
    </row>
    <row r="41" spans="2:11" ht="24.95" hidden="1" customHeight="1" thickBot="1" x14ac:dyDescent="0.25">
      <c r="B41" s="43">
        <v>41201002</v>
      </c>
      <c r="C41" s="42" t="s">
        <v>76</v>
      </c>
      <c r="D41" s="99"/>
      <c r="E41" s="90"/>
      <c r="F41" s="91"/>
      <c r="G41" s="90"/>
      <c r="H41" s="91"/>
      <c r="I41" s="90"/>
      <c r="J41" s="90"/>
      <c r="K41" s="90"/>
    </row>
    <row r="42" spans="2:11" ht="24.95" hidden="1" customHeight="1" thickBot="1" x14ac:dyDescent="0.25">
      <c r="B42" s="43">
        <v>41201003</v>
      </c>
      <c r="C42" s="42" t="s">
        <v>77</v>
      </c>
      <c r="D42" s="99"/>
      <c r="E42" s="90"/>
      <c r="F42" s="91"/>
      <c r="G42" s="90"/>
      <c r="H42" s="91"/>
      <c r="I42" s="90"/>
      <c r="J42" s="90"/>
      <c r="K42" s="90"/>
    </row>
    <row r="43" spans="2:11" ht="24.95" hidden="1" customHeight="1" thickBot="1" x14ac:dyDescent="0.25">
      <c r="B43" s="43">
        <v>41201004</v>
      </c>
      <c r="C43" s="42" t="s">
        <v>78</v>
      </c>
      <c r="D43" s="99"/>
      <c r="E43" s="90"/>
      <c r="F43" s="91"/>
      <c r="G43" s="90"/>
      <c r="H43" s="91"/>
      <c r="I43" s="90"/>
      <c r="J43" s="90"/>
      <c r="K43" s="90"/>
    </row>
    <row r="44" spans="2:11" ht="24.95" hidden="1" customHeight="1" thickBot="1" x14ac:dyDescent="0.25">
      <c r="B44" s="43">
        <v>41201005</v>
      </c>
      <c r="C44" s="42" t="s">
        <v>79</v>
      </c>
      <c r="D44" s="99"/>
      <c r="E44" s="90"/>
      <c r="F44" s="91"/>
      <c r="G44" s="90"/>
      <c r="H44" s="91"/>
      <c r="I44" s="90"/>
      <c r="J44" s="90"/>
      <c r="K44" s="90"/>
    </row>
    <row r="45" spans="2:11" ht="24.95" hidden="1" customHeight="1" thickBot="1" x14ac:dyDescent="0.25">
      <c r="B45" s="43">
        <v>41201006</v>
      </c>
      <c r="C45" s="42" t="s">
        <v>80</v>
      </c>
      <c r="D45" s="99"/>
      <c r="E45" s="90"/>
      <c r="F45" s="91"/>
      <c r="G45" s="90"/>
      <c r="H45" s="91"/>
      <c r="I45" s="90"/>
      <c r="J45" s="90"/>
      <c r="K45" s="90"/>
    </row>
    <row r="46" spans="2:11" ht="24.95" hidden="1" customHeight="1" thickBot="1" x14ac:dyDescent="0.25">
      <c r="B46" s="43">
        <v>41201007</v>
      </c>
      <c r="C46" s="42" t="s">
        <v>81</v>
      </c>
      <c r="D46" s="99"/>
      <c r="E46" s="90"/>
      <c r="F46" s="91"/>
      <c r="G46" s="90"/>
      <c r="H46" s="91"/>
      <c r="I46" s="90"/>
      <c r="J46" s="90"/>
      <c r="K46" s="90"/>
    </row>
    <row r="47" spans="2:11" ht="24.95" hidden="1" customHeight="1" thickBot="1" x14ac:dyDescent="0.25">
      <c r="B47" s="43">
        <v>41201008</v>
      </c>
      <c r="C47" s="42" t="s">
        <v>82</v>
      </c>
      <c r="D47" s="99"/>
      <c r="E47" s="90"/>
      <c r="F47" s="91"/>
      <c r="G47" s="90"/>
      <c r="H47" s="91"/>
      <c r="I47" s="90"/>
      <c r="J47" s="90"/>
      <c r="K47" s="90"/>
    </row>
    <row r="48" spans="2:11" ht="24.95" hidden="1" customHeight="1" thickBot="1" x14ac:dyDescent="0.25">
      <c r="B48" s="43">
        <v>41201009</v>
      </c>
      <c r="C48" s="42" t="s">
        <v>83</v>
      </c>
      <c r="D48" s="99"/>
      <c r="E48" s="90"/>
      <c r="F48" s="91"/>
      <c r="G48" s="90"/>
      <c r="H48" s="91"/>
      <c r="I48" s="90"/>
      <c r="J48" s="90"/>
      <c r="K48" s="90"/>
    </row>
    <row r="49" spans="2:11" ht="24.95" customHeight="1" thickBot="1" x14ac:dyDescent="0.25">
      <c r="B49" s="43">
        <v>41202</v>
      </c>
      <c r="C49" s="45" t="s">
        <v>84</v>
      </c>
      <c r="D49" s="99">
        <f>SUM(E49:K49)</f>
        <v>6886</v>
      </c>
      <c r="E49" s="90">
        <v>360</v>
      </c>
      <c r="F49" s="90"/>
      <c r="G49" s="90">
        <v>6526</v>
      </c>
      <c r="H49" s="91"/>
      <c r="I49" s="90">
        <v>0</v>
      </c>
      <c r="J49" s="90">
        <v>0</v>
      </c>
      <c r="K49" s="90">
        <v>0</v>
      </c>
    </row>
    <row r="50" spans="2:11" ht="24.95" hidden="1" customHeight="1" thickBot="1" x14ac:dyDescent="0.25">
      <c r="B50" s="43">
        <v>41202001</v>
      </c>
      <c r="C50" s="44" t="s">
        <v>85</v>
      </c>
      <c r="D50" s="99"/>
      <c r="E50" s="89"/>
      <c r="F50" s="91"/>
      <c r="G50" s="89"/>
      <c r="H50" s="91"/>
      <c r="I50" s="89"/>
      <c r="J50" s="89"/>
      <c r="K50" s="89"/>
    </row>
    <row r="51" spans="2:11" ht="24.95" hidden="1" customHeight="1" thickBot="1" x14ac:dyDescent="0.25">
      <c r="B51" s="43">
        <v>4120200101</v>
      </c>
      <c r="C51" s="44" t="s">
        <v>85</v>
      </c>
      <c r="D51" s="99"/>
      <c r="E51" s="90"/>
      <c r="F51" s="91"/>
      <c r="G51" s="90"/>
      <c r="H51" s="91"/>
      <c r="I51" s="90"/>
      <c r="J51" s="90"/>
      <c r="K51" s="90"/>
    </row>
    <row r="52" spans="2:11" ht="24.95" hidden="1" customHeight="1" thickBot="1" x14ac:dyDescent="0.25">
      <c r="B52" s="43">
        <v>41202002</v>
      </c>
      <c r="C52" s="42" t="s">
        <v>86</v>
      </c>
      <c r="D52" s="99"/>
      <c r="E52" s="89"/>
      <c r="F52" s="91"/>
      <c r="G52" s="89"/>
      <c r="H52" s="91"/>
      <c r="I52" s="89"/>
      <c r="J52" s="89"/>
      <c r="K52" s="89"/>
    </row>
    <row r="53" spans="2:11" ht="24.95" hidden="1" customHeight="1" thickBot="1" x14ac:dyDescent="0.25">
      <c r="B53" s="43">
        <v>4120200201</v>
      </c>
      <c r="C53" s="42" t="s">
        <v>86</v>
      </c>
      <c r="D53" s="99"/>
      <c r="E53" s="90"/>
      <c r="F53" s="91"/>
      <c r="G53" s="90"/>
      <c r="H53" s="91"/>
      <c r="I53" s="90"/>
      <c r="J53" s="90"/>
      <c r="K53" s="90"/>
    </row>
    <row r="54" spans="2:11" ht="24.95" hidden="1" customHeight="1" thickBot="1" x14ac:dyDescent="0.25">
      <c r="B54" s="43">
        <v>4120200202</v>
      </c>
      <c r="C54" s="42" t="s">
        <v>87</v>
      </c>
      <c r="D54" s="99"/>
      <c r="E54" s="90"/>
      <c r="F54" s="91"/>
      <c r="G54" s="91"/>
      <c r="H54" s="91"/>
      <c r="I54" s="91"/>
      <c r="J54" s="91"/>
      <c r="K54" s="91"/>
    </row>
    <row r="55" spans="2:11" ht="24.95" hidden="1" customHeight="1" thickBot="1" x14ac:dyDescent="0.25">
      <c r="B55" s="43">
        <v>4120200203</v>
      </c>
      <c r="C55" s="42" t="s">
        <v>88</v>
      </c>
      <c r="D55" s="99"/>
      <c r="E55" s="90"/>
      <c r="F55" s="91"/>
      <c r="G55" s="91"/>
      <c r="H55" s="91"/>
      <c r="I55" s="91"/>
      <c r="J55" s="91"/>
      <c r="K55" s="91"/>
    </row>
    <row r="56" spans="2:11" ht="24.95" hidden="1" customHeight="1" thickBot="1" x14ac:dyDescent="0.25">
      <c r="B56" s="43">
        <v>4120200204</v>
      </c>
      <c r="C56" s="42" t="s">
        <v>89</v>
      </c>
      <c r="D56" s="99"/>
      <c r="E56" s="90"/>
      <c r="F56" s="91"/>
      <c r="G56" s="91"/>
      <c r="H56" s="91"/>
      <c r="I56" s="91"/>
      <c r="J56" s="91"/>
      <c r="K56" s="91"/>
    </row>
    <row r="57" spans="2:11" ht="24.95" hidden="1" customHeight="1" thickBot="1" x14ac:dyDescent="0.25">
      <c r="B57" s="43">
        <v>4120200205</v>
      </c>
      <c r="C57" s="42" t="s">
        <v>90</v>
      </c>
      <c r="D57" s="99"/>
      <c r="E57" s="90"/>
      <c r="F57" s="91"/>
      <c r="G57" s="91"/>
      <c r="H57" s="91"/>
      <c r="I57" s="91"/>
      <c r="J57" s="91"/>
      <c r="K57" s="91"/>
    </row>
    <row r="58" spans="2:11" ht="24.95" hidden="1" customHeight="1" thickBot="1" x14ac:dyDescent="0.25">
      <c r="B58" s="43">
        <v>4120200206</v>
      </c>
      <c r="C58" s="42" t="s">
        <v>91</v>
      </c>
      <c r="D58" s="99"/>
      <c r="E58" s="90"/>
      <c r="F58" s="91"/>
      <c r="G58" s="91"/>
      <c r="H58" s="91"/>
      <c r="I58" s="91"/>
      <c r="J58" s="91"/>
      <c r="K58" s="91"/>
    </row>
    <row r="59" spans="2:11" ht="24.95" hidden="1" customHeight="1" thickBot="1" x14ac:dyDescent="0.25">
      <c r="B59" s="43">
        <v>41202003</v>
      </c>
      <c r="C59" s="42" t="s">
        <v>92</v>
      </c>
      <c r="D59" s="99"/>
      <c r="E59" s="89"/>
      <c r="F59" s="91"/>
      <c r="G59" s="89"/>
      <c r="H59" s="91"/>
      <c r="I59" s="89"/>
      <c r="J59" s="89"/>
      <c r="K59" s="89"/>
    </row>
    <row r="60" spans="2:11" ht="24.95" hidden="1" customHeight="1" thickBot="1" x14ac:dyDescent="0.25">
      <c r="B60" s="43">
        <v>4120200301</v>
      </c>
      <c r="C60" s="42" t="s">
        <v>92</v>
      </c>
      <c r="D60" s="99"/>
      <c r="E60" s="90"/>
      <c r="F60" s="91"/>
      <c r="G60" s="90"/>
      <c r="H60" s="91"/>
      <c r="I60" s="90"/>
      <c r="J60" s="90"/>
      <c r="K60" s="90"/>
    </row>
    <row r="61" spans="2:11" ht="24.95" hidden="1" customHeight="1" thickBot="1" x14ac:dyDescent="0.25">
      <c r="B61" s="43">
        <v>4120200302</v>
      </c>
      <c r="C61" s="42" t="s">
        <v>390</v>
      </c>
      <c r="D61" s="99"/>
      <c r="E61" s="90"/>
      <c r="F61" s="91"/>
      <c r="G61" s="91"/>
      <c r="H61" s="91"/>
      <c r="I61" s="91"/>
      <c r="J61" s="91"/>
      <c r="K61" s="91"/>
    </row>
    <row r="62" spans="2:11" ht="24.95" hidden="1" customHeight="1" thickBot="1" x14ac:dyDescent="0.25">
      <c r="B62" s="43">
        <v>4120200303</v>
      </c>
      <c r="C62" s="42" t="s">
        <v>93</v>
      </c>
      <c r="D62" s="99"/>
      <c r="E62" s="90"/>
      <c r="F62" s="91"/>
      <c r="G62" s="91"/>
      <c r="H62" s="91"/>
      <c r="I62" s="91"/>
      <c r="J62" s="91"/>
      <c r="K62" s="91"/>
    </row>
    <row r="63" spans="2:11" ht="24.95" hidden="1" customHeight="1" thickBot="1" x14ac:dyDescent="0.25">
      <c r="B63" s="43">
        <v>4120200304</v>
      </c>
      <c r="C63" s="42" t="s">
        <v>391</v>
      </c>
      <c r="D63" s="99"/>
      <c r="E63" s="90"/>
      <c r="F63" s="91"/>
      <c r="G63" s="91"/>
      <c r="H63" s="91"/>
      <c r="I63" s="91"/>
      <c r="J63" s="91"/>
      <c r="K63" s="91"/>
    </row>
    <row r="64" spans="2:11" ht="24.95" hidden="1" customHeight="1" thickBot="1" x14ac:dyDescent="0.25">
      <c r="B64" s="43">
        <v>4120200305</v>
      </c>
      <c r="C64" s="42" t="s">
        <v>94</v>
      </c>
      <c r="D64" s="99"/>
      <c r="E64" s="90"/>
      <c r="F64" s="91"/>
      <c r="G64" s="91"/>
      <c r="H64" s="91"/>
      <c r="I64" s="91"/>
      <c r="J64" s="91"/>
      <c r="K64" s="91"/>
    </row>
    <row r="65" spans="2:11" ht="24.95" hidden="1" customHeight="1" thickBot="1" x14ac:dyDescent="0.25">
      <c r="B65" s="43">
        <v>4120200306</v>
      </c>
      <c r="C65" s="42" t="s">
        <v>95</v>
      </c>
      <c r="D65" s="99"/>
      <c r="E65" s="90"/>
      <c r="F65" s="91"/>
      <c r="G65" s="91"/>
      <c r="H65" s="91"/>
      <c r="I65" s="91"/>
      <c r="J65" s="91"/>
      <c r="K65" s="91"/>
    </row>
    <row r="66" spans="2:11" ht="24.95" hidden="1" customHeight="1" thickBot="1" x14ac:dyDescent="0.25">
      <c r="B66" s="43">
        <v>41202004</v>
      </c>
      <c r="C66" s="42" t="s">
        <v>96</v>
      </c>
      <c r="D66" s="99"/>
      <c r="E66" s="89"/>
      <c r="F66" s="91"/>
      <c r="G66" s="89"/>
      <c r="H66" s="91"/>
      <c r="I66" s="89"/>
      <c r="J66" s="89"/>
      <c r="K66" s="89"/>
    </row>
    <row r="67" spans="2:11" ht="24.95" hidden="1" customHeight="1" thickBot="1" x14ac:dyDescent="0.25">
      <c r="B67" s="43">
        <v>4120200401</v>
      </c>
      <c r="C67" s="42" t="s">
        <v>96</v>
      </c>
      <c r="D67" s="99"/>
      <c r="E67" s="90"/>
      <c r="F67" s="91"/>
      <c r="G67" s="90"/>
      <c r="H67" s="91"/>
      <c r="I67" s="90"/>
      <c r="J67" s="90"/>
      <c r="K67" s="90"/>
    </row>
    <row r="68" spans="2:11" ht="24.95" hidden="1" customHeight="1" thickBot="1" x14ac:dyDescent="0.25">
      <c r="B68" s="43">
        <v>4120200402</v>
      </c>
      <c r="C68" s="42" t="s">
        <v>97</v>
      </c>
      <c r="D68" s="99"/>
      <c r="E68" s="90"/>
      <c r="F68" s="91"/>
      <c r="G68" s="91"/>
      <c r="H68" s="91"/>
      <c r="I68" s="91"/>
      <c r="J68" s="91"/>
      <c r="K68" s="91"/>
    </row>
    <row r="69" spans="2:11" ht="24.95" hidden="1" customHeight="1" thickBot="1" x14ac:dyDescent="0.25">
      <c r="B69" s="43">
        <v>4120200403</v>
      </c>
      <c r="C69" s="42" t="s">
        <v>98</v>
      </c>
      <c r="D69" s="99"/>
      <c r="E69" s="90"/>
      <c r="F69" s="91"/>
      <c r="G69" s="91"/>
      <c r="H69" s="91"/>
      <c r="I69" s="91"/>
      <c r="J69" s="91"/>
      <c r="K69" s="91"/>
    </row>
    <row r="70" spans="2:11" ht="24.95" hidden="1" customHeight="1" thickBot="1" x14ac:dyDescent="0.25">
      <c r="B70" s="43">
        <v>4120200404</v>
      </c>
      <c r="C70" s="42" t="s">
        <v>99</v>
      </c>
      <c r="D70" s="99"/>
      <c r="E70" s="90"/>
      <c r="F70" s="91"/>
      <c r="G70" s="91"/>
      <c r="H70" s="91"/>
      <c r="I70" s="91"/>
      <c r="J70" s="91"/>
      <c r="K70" s="91"/>
    </row>
    <row r="71" spans="2:11" ht="24.95" hidden="1" customHeight="1" thickBot="1" x14ac:dyDescent="0.25">
      <c r="B71" s="43">
        <v>4120200405</v>
      </c>
      <c r="C71" s="42" t="s">
        <v>100</v>
      </c>
      <c r="D71" s="99"/>
      <c r="E71" s="90"/>
      <c r="F71" s="91"/>
      <c r="G71" s="91"/>
      <c r="H71" s="91"/>
      <c r="I71" s="91"/>
      <c r="J71" s="91"/>
      <c r="K71" s="91"/>
    </row>
    <row r="72" spans="2:11" ht="24.95" hidden="1" customHeight="1" thickBot="1" x14ac:dyDescent="0.25">
      <c r="B72" s="43">
        <v>41202005</v>
      </c>
      <c r="C72" s="42" t="s">
        <v>101</v>
      </c>
      <c r="D72" s="99"/>
      <c r="E72" s="89"/>
      <c r="F72" s="91"/>
      <c r="G72" s="89"/>
      <c r="H72" s="91"/>
      <c r="I72" s="89"/>
      <c r="J72" s="89"/>
      <c r="K72" s="89"/>
    </row>
    <row r="73" spans="2:11" ht="24.95" hidden="1" customHeight="1" thickBot="1" x14ac:dyDescent="0.25">
      <c r="B73" s="43">
        <v>4120200501</v>
      </c>
      <c r="C73" s="42" t="s">
        <v>101</v>
      </c>
      <c r="D73" s="99"/>
      <c r="E73" s="90"/>
      <c r="F73" s="91"/>
      <c r="G73" s="90"/>
      <c r="H73" s="91"/>
      <c r="I73" s="90"/>
      <c r="J73" s="90"/>
      <c r="K73" s="90"/>
    </row>
    <row r="74" spans="2:11" ht="24.95" hidden="1" customHeight="1" thickBot="1" x14ac:dyDescent="0.25">
      <c r="B74" s="43">
        <v>41202006</v>
      </c>
      <c r="C74" s="42" t="s">
        <v>102</v>
      </c>
      <c r="D74" s="99"/>
      <c r="E74" s="89"/>
      <c r="F74" s="91"/>
      <c r="G74" s="89"/>
      <c r="H74" s="91"/>
      <c r="I74" s="89"/>
      <c r="J74" s="89"/>
      <c r="K74" s="89"/>
    </row>
    <row r="75" spans="2:11" ht="24.95" hidden="1" customHeight="1" thickBot="1" x14ac:dyDescent="0.25">
      <c r="B75" s="43">
        <v>4120200601</v>
      </c>
      <c r="C75" s="42" t="s">
        <v>102</v>
      </c>
      <c r="D75" s="99"/>
      <c r="E75" s="90"/>
      <c r="F75" s="91"/>
      <c r="G75" s="90"/>
      <c r="H75" s="91"/>
      <c r="I75" s="90"/>
      <c r="J75" s="90"/>
      <c r="K75" s="90"/>
    </row>
    <row r="76" spans="2:11" ht="24.95" hidden="1" customHeight="1" thickBot="1" x14ac:dyDescent="0.25">
      <c r="B76" s="43">
        <v>41202007</v>
      </c>
      <c r="C76" s="42" t="s">
        <v>103</v>
      </c>
      <c r="D76" s="99"/>
      <c r="E76" s="89"/>
      <c r="F76" s="91"/>
      <c r="G76" s="89"/>
      <c r="H76" s="91"/>
      <c r="I76" s="89"/>
      <c r="J76" s="89"/>
      <c r="K76" s="89"/>
    </row>
    <row r="77" spans="2:11" ht="24.95" hidden="1" customHeight="1" thickBot="1" x14ac:dyDescent="0.25">
      <c r="B77" s="43">
        <v>4120200701</v>
      </c>
      <c r="C77" s="42" t="s">
        <v>103</v>
      </c>
      <c r="D77" s="99"/>
      <c r="E77" s="90"/>
      <c r="F77" s="91"/>
      <c r="G77" s="90"/>
      <c r="H77" s="91"/>
      <c r="I77" s="90"/>
      <c r="J77" s="90"/>
      <c r="K77" s="90"/>
    </row>
    <row r="78" spans="2:11" ht="24.95" hidden="1" customHeight="1" thickBot="1" x14ac:dyDescent="0.25">
      <c r="B78" s="43">
        <v>41202008</v>
      </c>
      <c r="C78" s="42" t="s">
        <v>410</v>
      </c>
      <c r="D78" s="99"/>
      <c r="E78" s="89"/>
      <c r="F78" s="91"/>
      <c r="G78" s="89"/>
      <c r="H78" s="91"/>
      <c r="I78" s="89"/>
      <c r="J78" s="89"/>
      <c r="K78" s="89"/>
    </row>
    <row r="79" spans="2:11" ht="24.95" hidden="1" customHeight="1" thickBot="1" x14ac:dyDescent="0.25">
      <c r="B79" s="43">
        <v>4120200801</v>
      </c>
      <c r="C79" s="42" t="s">
        <v>410</v>
      </c>
      <c r="D79" s="99"/>
      <c r="E79" s="90"/>
      <c r="F79" s="91"/>
      <c r="G79" s="90"/>
      <c r="H79" s="91"/>
      <c r="I79" s="90"/>
      <c r="J79" s="90"/>
      <c r="K79" s="90"/>
    </row>
    <row r="80" spans="2:11" ht="24.95" hidden="1" customHeight="1" thickBot="1" x14ac:dyDescent="0.25">
      <c r="B80" s="43">
        <v>41202009</v>
      </c>
      <c r="C80" s="42" t="s">
        <v>104</v>
      </c>
      <c r="D80" s="99"/>
      <c r="E80" s="89"/>
      <c r="F80" s="91"/>
      <c r="G80" s="89"/>
      <c r="H80" s="91"/>
      <c r="I80" s="89"/>
      <c r="J80" s="89"/>
      <c r="K80" s="89"/>
    </row>
    <row r="81" spans="2:11" ht="24.95" hidden="1" customHeight="1" thickBot="1" x14ac:dyDescent="0.25">
      <c r="B81" s="43">
        <v>4120200901</v>
      </c>
      <c r="C81" s="42" t="s">
        <v>104</v>
      </c>
      <c r="D81" s="99"/>
      <c r="E81" s="90"/>
      <c r="F81" s="91"/>
      <c r="G81" s="90"/>
      <c r="H81" s="91"/>
      <c r="I81" s="90"/>
      <c r="J81" s="90"/>
      <c r="K81" s="90"/>
    </row>
    <row r="82" spans="2:11" ht="24.95" hidden="1" customHeight="1" thickBot="1" x14ac:dyDescent="0.25">
      <c r="B82" s="43">
        <v>41202010</v>
      </c>
      <c r="C82" s="42" t="s">
        <v>105</v>
      </c>
      <c r="D82" s="99"/>
      <c r="E82" s="89"/>
      <c r="F82" s="91"/>
      <c r="G82" s="89"/>
      <c r="H82" s="91"/>
      <c r="I82" s="89"/>
      <c r="J82" s="89"/>
      <c r="K82" s="89"/>
    </row>
    <row r="83" spans="2:11" ht="24.95" hidden="1" customHeight="1" thickBot="1" x14ac:dyDescent="0.25">
      <c r="B83" s="43">
        <v>4120201001</v>
      </c>
      <c r="C83" s="42" t="s">
        <v>105</v>
      </c>
      <c r="D83" s="99"/>
      <c r="E83" s="90"/>
      <c r="F83" s="91"/>
      <c r="G83" s="90"/>
      <c r="H83" s="91"/>
      <c r="I83" s="90"/>
      <c r="J83" s="90"/>
      <c r="K83" s="90"/>
    </row>
    <row r="84" spans="2:11" ht="24.95" hidden="1" customHeight="1" thickBot="1" x14ac:dyDescent="0.25">
      <c r="B84" s="43">
        <v>41202011</v>
      </c>
      <c r="C84" s="42" t="s">
        <v>106</v>
      </c>
      <c r="D84" s="99"/>
      <c r="E84" s="89"/>
      <c r="F84" s="91"/>
      <c r="G84" s="89"/>
      <c r="H84" s="91"/>
      <c r="I84" s="89"/>
      <c r="J84" s="89"/>
      <c r="K84" s="89"/>
    </row>
    <row r="85" spans="2:11" ht="24.95" hidden="1" customHeight="1" thickBot="1" x14ac:dyDescent="0.25">
      <c r="B85" s="43">
        <v>4120201001</v>
      </c>
      <c r="C85" s="42" t="s">
        <v>106</v>
      </c>
      <c r="D85" s="99"/>
      <c r="E85" s="90"/>
      <c r="F85" s="91"/>
      <c r="G85" s="90"/>
      <c r="H85" s="91"/>
      <c r="I85" s="90"/>
      <c r="J85" s="90"/>
      <c r="K85" s="90"/>
    </row>
    <row r="86" spans="2:11" ht="24.95" hidden="1" customHeight="1" thickBot="1" x14ac:dyDescent="0.25">
      <c r="B86" s="43">
        <v>41202012</v>
      </c>
      <c r="C86" s="42" t="s">
        <v>392</v>
      </c>
      <c r="D86" s="99"/>
      <c r="E86" s="89"/>
      <c r="F86" s="91"/>
      <c r="G86" s="89"/>
      <c r="H86" s="91"/>
      <c r="I86" s="89"/>
      <c r="J86" s="89"/>
      <c r="K86" s="89"/>
    </row>
    <row r="87" spans="2:11" ht="24.95" hidden="1" customHeight="1" thickBot="1" x14ac:dyDescent="0.25">
      <c r="B87" s="43">
        <v>4120201201</v>
      </c>
      <c r="C87" s="42" t="s">
        <v>392</v>
      </c>
      <c r="D87" s="99"/>
      <c r="E87" s="90"/>
      <c r="F87" s="91"/>
      <c r="G87" s="90"/>
      <c r="H87" s="91"/>
      <c r="I87" s="90"/>
      <c r="J87" s="90"/>
      <c r="K87" s="90"/>
    </row>
    <row r="88" spans="2:11" ht="24.95" customHeight="1" thickBot="1" x14ac:dyDescent="0.25">
      <c r="B88" s="43">
        <v>41203</v>
      </c>
      <c r="C88" s="45" t="s">
        <v>107</v>
      </c>
      <c r="D88" s="99">
        <f>SUM(E88:K88)</f>
        <v>24930.48</v>
      </c>
      <c r="E88" s="90">
        <v>2716.57</v>
      </c>
      <c r="F88" s="90"/>
      <c r="G88" s="90">
        <v>21642.84</v>
      </c>
      <c r="H88" s="91"/>
      <c r="I88" s="90">
        <v>0</v>
      </c>
      <c r="J88" s="90">
        <v>71.069999999999993</v>
      </c>
      <c r="K88" s="90">
        <v>500</v>
      </c>
    </row>
    <row r="89" spans="2:11" ht="24.95" hidden="1" customHeight="1" thickBot="1" x14ac:dyDescent="0.25">
      <c r="B89" s="43">
        <v>41203001</v>
      </c>
      <c r="C89" s="42" t="s">
        <v>108</v>
      </c>
      <c r="D89" s="99"/>
      <c r="E89" s="90"/>
      <c r="F89" s="91"/>
      <c r="G89" s="90"/>
      <c r="H89" s="91"/>
      <c r="I89" s="90"/>
      <c r="J89" s="90"/>
      <c r="K89" s="90"/>
    </row>
    <row r="90" spans="2:11" ht="24.95" hidden="1" customHeight="1" thickBot="1" x14ac:dyDescent="0.25">
      <c r="B90" s="43">
        <v>41203002</v>
      </c>
      <c r="C90" s="42" t="s">
        <v>413</v>
      </c>
      <c r="D90" s="99"/>
      <c r="E90" s="90"/>
      <c r="F90" s="91"/>
      <c r="G90" s="90"/>
      <c r="H90" s="91"/>
      <c r="I90" s="90"/>
      <c r="J90" s="90"/>
      <c r="K90" s="90"/>
    </row>
    <row r="91" spans="2:11" ht="24.95" hidden="1" customHeight="1" thickBot="1" x14ac:dyDescent="0.25">
      <c r="B91" s="43">
        <v>41203003</v>
      </c>
      <c r="C91" s="42" t="s">
        <v>109</v>
      </c>
      <c r="D91" s="99"/>
      <c r="E91" s="90"/>
      <c r="F91" s="91"/>
      <c r="G91" s="90"/>
      <c r="H91" s="91"/>
      <c r="I91" s="90"/>
      <c r="J91" s="90"/>
      <c r="K91" s="90"/>
    </row>
    <row r="92" spans="2:11" ht="24.95" hidden="1" customHeight="1" thickBot="1" x14ac:dyDescent="0.25">
      <c r="B92" s="43">
        <v>41203004</v>
      </c>
      <c r="C92" s="42" t="s">
        <v>110</v>
      </c>
      <c r="D92" s="99"/>
      <c r="E92" s="90"/>
      <c r="F92" s="91"/>
      <c r="G92" s="90"/>
      <c r="H92" s="91"/>
      <c r="I92" s="90"/>
      <c r="J92" s="90"/>
      <c r="K92" s="90"/>
    </row>
    <row r="93" spans="2:11" ht="24.95" hidden="1" customHeight="1" thickBot="1" x14ac:dyDescent="0.25">
      <c r="B93" s="43">
        <v>41203005</v>
      </c>
      <c r="C93" s="42" t="s">
        <v>111</v>
      </c>
      <c r="D93" s="99"/>
      <c r="E93" s="89"/>
      <c r="F93" s="91"/>
      <c r="G93" s="89"/>
      <c r="H93" s="91"/>
      <c r="I93" s="89"/>
      <c r="J93" s="89"/>
      <c r="K93" s="89"/>
    </row>
    <row r="94" spans="2:11" ht="24.95" hidden="1" customHeight="1" thickBot="1" x14ac:dyDescent="0.25">
      <c r="B94" s="43">
        <v>4120300501</v>
      </c>
      <c r="C94" s="42" t="s">
        <v>112</v>
      </c>
      <c r="D94" s="99"/>
      <c r="E94" s="90"/>
      <c r="F94" s="91"/>
      <c r="G94" s="90"/>
      <c r="H94" s="91"/>
      <c r="I94" s="90"/>
      <c r="J94" s="90"/>
      <c r="K94" s="90"/>
    </row>
    <row r="95" spans="2:11" ht="24.95" hidden="1" customHeight="1" thickBot="1" x14ac:dyDescent="0.25">
      <c r="B95" s="43">
        <v>4120300502</v>
      </c>
      <c r="C95" s="42" t="s">
        <v>113</v>
      </c>
      <c r="D95" s="99"/>
      <c r="E95" s="90"/>
      <c r="F95" s="91"/>
      <c r="G95" s="90"/>
      <c r="H95" s="91"/>
      <c r="I95" s="90"/>
      <c r="J95" s="90"/>
      <c r="K95" s="90"/>
    </row>
    <row r="96" spans="2:11" ht="24.95" hidden="1" customHeight="1" thickBot="1" x14ac:dyDescent="0.25">
      <c r="B96" s="43">
        <v>4120300503</v>
      </c>
      <c r="C96" s="42" t="s">
        <v>114</v>
      </c>
      <c r="D96" s="99"/>
      <c r="E96" s="90"/>
      <c r="F96" s="91"/>
      <c r="G96" s="90"/>
      <c r="H96" s="91"/>
      <c r="I96" s="90"/>
      <c r="J96" s="90"/>
      <c r="K96" s="90"/>
    </row>
    <row r="97" spans="2:11" ht="24.95" hidden="1" customHeight="1" thickBot="1" x14ac:dyDescent="0.25">
      <c r="B97" s="43">
        <v>41203006</v>
      </c>
      <c r="C97" s="42" t="s">
        <v>115</v>
      </c>
      <c r="D97" s="99"/>
      <c r="E97" s="90"/>
      <c r="F97" s="91"/>
      <c r="G97" s="90"/>
      <c r="H97" s="91"/>
      <c r="I97" s="90"/>
      <c r="J97" s="90"/>
      <c r="K97" s="90"/>
    </row>
    <row r="98" spans="2:11" ht="24.95" hidden="1" customHeight="1" thickBot="1" x14ac:dyDescent="0.25">
      <c r="B98" s="43">
        <v>41203007</v>
      </c>
      <c r="C98" s="42" t="s">
        <v>116</v>
      </c>
      <c r="D98" s="99"/>
      <c r="E98" s="90"/>
      <c r="F98" s="91"/>
      <c r="G98" s="90"/>
      <c r="H98" s="91"/>
      <c r="I98" s="90"/>
      <c r="J98" s="90"/>
      <c r="K98" s="90"/>
    </row>
    <row r="99" spans="2:11" ht="24.95" hidden="1" customHeight="1" thickBot="1" x14ac:dyDescent="0.25">
      <c r="B99" s="43">
        <v>41203008</v>
      </c>
      <c r="C99" s="42" t="s">
        <v>117</v>
      </c>
      <c r="D99" s="99"/>
      <c r="E99" s="90"/>
      <c r="F99" s="91"/>
      <c r="G99" s="90"/>
      <c r="H99" s="91"/>
      <c r="I99" s="90"/>
      <c r="J99" s="90"/>
      <c r="K99" s="90"/>
    </row>
    <row r="100" spans="2:11" ht="24.95" hidden="1" customHeight="1" thickBot="1" x14ac:dyDescent="0.25">
      <c r="B100" s="43">
        <v>41203009</v>
      </c>
      <c r="C100" s="42" t="s">
        <v>118</v>
      </c>
      <c r="D100" s="99"/>
      <c r="E100" s="89"/>
      <c r="F100" s="91"/>
      <c r="G100" s="89"/>
      <c r="H100" s="91"/>
      <c r="I100" s="89"/>
      <c r="J100" s="89"/>
      <c r="K100" s="89"/>
    </row>
    <row r="101" spans="2:11" ht="24.95" hidden="1" customHeight="1" thickBot="1" x14ac:dyDescent="0.25">
      <c r="B101" s="43">
        <v>4120300901</v>
      </c>
      <c r="C101" s="42" t="s">
        <v>119</v>
      </c>
      <c r="D101" s="99"/>
      <c r="E101" s="90"/>
      <c r="F101" s="91"/>
      <c r="G101" s="90"/>
      <c r="H101" s="91"/>
      <c r="I101" s="90"/>
      <c r="J101" s="90"/>
      <c r="K101" s="90"/>
    </row>
    <row r="102" spans="2:11" ht="24.95" hidden="1" customHeight="1" thickBot="1" x14ac:dyDescent="0.25">
      <c r="B102" s="43">
        <v>4120300902</v>
      </c>
      <c r="C102" s="42" t="s">
        <v>120</v>
      </c>
      <c r="D102" s="99"/>
      <c r="E102" s="90"/>
      <c r="F102" s="91"/>
      <c r="G102" s="90"/>
      <c r="H102" s="91"/>
      <c r="I102" s="90"/>
      <c r="J102" s="90"/>
      <c r="K102" s="90"/>
    </row>
    <row r="103" spans="2:11" ht="24.95" hidden="1" customHeight="1" thickBot="1" x14ac:dyDescent="0.25">
      <c r="B103" s="43">
        <v>4120300903</v>
      </c>
      <c r="C103" s="42" t="s">
        <v>121</v>
      </c>
      <c r="D103" s="99"/>
      <c r="E103" s="90"/>
      <c r="F103" s="91"/>
      <c r="G103" s="90"/>
      <c r="H103" s="91"/>
      <c r="I103" s="90"/>
      <c r="J103" s="90"/>
      <c r="K103" s="90"/>
    </row>
    <row r="104" spans="2:11" ht="24.95" hidden="1" customHeight="1" thickBot="1" x14ac:dyDescent="0.25">
      <c r="B104" s="43">
        <v>4120300904</v>
      </c>
      <c r="C104" s="42" t="s">
        <v>122</v>
      </c>
      <c r="D104" s="99"/>
      <c r="E104" s="90"/>
      <c r="F104" s="91"/>
      <c r="G104" s="90"/>
      <c r="H104" s="91"/>
      <c r="I104" s="90"/>
      <c r="J104" s="90"/>
      <c r="K104" s="90"/>
    </row>
    <row r="105" spans="2:11" ht="24.95" hidden="1" customHeight="1" thickBot="1" x14ac:dyDescent="0.25">
      <c r="B105" s="43">
        <v>4120300905</v>
      </c>
      <c r="C105" s="42" t="s">
        <v>123</v>
      </c>
      <c r="D105" s="99"/>
      <c r="E105" s="90"/>
      <c r="F105" s="91"/>
      <c r="G105" s="90"/>
      <c r="H105" s="91"/>
      <c r="I105" s="90"/>
      <c r="J105" s="90"/>
      <c r="K105" s="90"/>
    </row>
    <row r="106" spans="2:11" ht="24.95" hidden="1" customHeight="1" thickBot="1" x14ac:dyDescent="0.25">
      <c r="B106" s="43">
        <v>4120300906</v>
      </c>
      <c r="C106" s="42" t="s">
        <v>124</v>
      </c>
      <c r="D106" s="99"/>
      <c r="E106" s="90"/>
      <c r="F106" s="91"/>
      <c r="G106" s="90"/>
      <c r="H106" s="91"/>
      <c r="I106" s="90"/>
      <c r="J106" s="90"/>
      <c r="K106" s="90"/>
    </row>
    <row r="107" spans="2:11" ht="24.95" hidden="1" customHeight="1" thickBot="1" x14ac:dyDescent="0.25">
      <c r="B107" s="43">
        <v>4120300907</v>
      </c>
      <c r="C107" s="42" t="s">
        <v>125</v>
      </c>
      <c r="D107" s="99"/>
      <c r="E107" s="90"/>
      <c r="F107" s="91"/>
      <c r="G107" s="90"/>
      <c r="H107" s="91"/>
      <c r="I107" s="90"/>
      <c r="J107" s="90"/>
      <c r="K107" s="90"/>
    </row>
    <row r="108" spans="2:11" ht="24.95" hidden="1" customHeight="1" thickBot="1" x14ac:dyDescent="0.25">
      <c r="B108" s="43">
        <v>4120300908</v>
      </c>
      <c r="C108" s="42" t="s">
        <v>126</v>
      </c>
      <c r="D108" s="99"/>
      <c r="E108" s="90"/>
      <c r="F108" s="91"/>
      <c r="G108" s="90"/>
      <c r="H108" s="91"/>
      <c r="I108" s="90"/>
      <c r="J108" s="90"/>
      <c r="K108" s="90"/>
    </row>
    <row r="109" spans="2:11" ht="24.95" hidden="1" customHeight="1" thickBot="1" x14ac:dyDescent="0.25">
      <c r="B109" s="43">
        <v>41203010</v>
      </c>
      <c r="C109" s="42" t="s">
        <v>127</v>
      </c>
      <c r="D109" s="99"/>
      <c r="E109" s="89"/>
      <c r="F109" s="91"/>
      <c r="G109" s="89"/>
      <c r="H109" s="91"/>
      <c r="I109" s="89"/>
      <c r="J109" s="89"/>
      <c r="K109" s="89"/>
    </row>
    <row r="110" spans="2:11" ht="24.95" hidden="1" customHeight="1" thickBot="1" x14ac:dyDescent="0.25">
      <c r="B110" s="43">
        <v>4120301001</v>
      </c>
      <c r="C110" s="42" t="s">
        <v>128</v>
      </c>
      <c r="D110" s="99"/>
      <c r="E110" s="90"/>
      <c r="F110" s="91"/>
      <c r="G110" s="90"/>
      <c r="H110" s="91"/>
      <c r="I110" s="90"/>
      <c r="J110" s="90"/>
      <c r="K110" s="90"/>
    </row>
    <row r="111" spans="2:11" ht="24.95" hidden="1" customHeight="1" thickBot="1" x14ac:dyDescent="0.25">
      <c r="B111" s="43">
        <v>4120301002</v>
      </c>
      <c r="C111" s="42" t="s">
        <v>129</v>
      </c>
      <c r="D111" s="99"/>
      <c r="E111" s="90"/>
      <c r="F111" s="91"/>
      <c r="G111" s="90"/>
      <c r="H111" s="91"/>
      <c r="I111" s="90"/>
      <c r="J111" s="90"/>
      <c r="K111" s="90"/>
    </row>
    <row r="112" spans="2:11" ht="24.95" hidden="1" customHeight="1" thickBot="1" x14ac:dyDescent="0.25">
      <c r="B112" s="43">
        <v>4120301003</v>
      </c>
      <c r="C112" s="42" t="s">
        <v>130</v>
      </c>
      <c r="D112" s="99"/>
      <c r="E112" s="90"/>
      <c r="F112" s="91"/>
      <c r="G112" s="90"/>
      <c r="H112" s="91"/>
      <c r="I112" s="90"/>
      <c r="J112" s="90"/>
      <c r="K112" s="90"/>
    </row>
    <row r="113" spans="2:11" ht="24.95" hidden="1" customHeight="1" thickBot="1" x14ac:dyDescent="0.25">
      <c r="B113" s="43">
        <v>41203011</v>
      </c>
      <c r="C113" s="42" t="s">
        <v>131</v>
      </c>
      <c r="D113" s="99"/>
      <c r="E113" s="89"/>
      <c r="F113" s="91"/>
      <c r="G113" s="89"/>
      <c r="H113" s="91"/>
      <c r="I113" s="89"/>
      <c r="J113" s="89"/>
      <c r="K113" s="89"/>
    </row>
    <row r="114" spans="2:11" ht="24.95" hidden="1" customHeight="1" thickBot="1" x14ac:dyDescent="0.25">
      <c r="B114" s="43">
        <v>4120301101</v>
      </c>
      <c r="C114" s="42" t="s">
        <v>132</v>
      </c>
      <c r="D114" s="99"/>
      <c r="E114" s="90"/>
      <c r="F114" s="91"/>
      <c r="G114" s="90"/>
      <c r="H114" s="91"/>
      <c r="I114" s="90"/>
      <c r="J114" s="90"/>
      <c r="K114" s="90"/>
    </row>
    <row r="115" spans="2:11" ht="24.95" hidden="1" customHeight="1" thickBot="1" x14ac:dyDescent="0.25">
      <c r="B115" s="43">
        <v>4120301102</v>
      </c>
      <c r="C115" s="42" t="s">
        <v>133</v>
      </c>
      <c r="D115" s="99"/>
      <c r="E115" s="90"/>
      <c r="F115" s="91"/>
      <c r="G115" s="90"/>
      <c r="H115" s="91"/>
      <c r="I115" s="90"/>
      <c r="J115" s="90"/>
      <c r="K115" s="90"/>
    </row>
    <row r="116" spans="2:11" ht="24.95" hidden="1" customHeight="1" thickBot="1" x14ac:dyDescent="0.25">
      <c r="B116" s="43">
        <v>4120301103</v>
      </c>
      <c r="C116" s="42" t="s">
        <v>134</v>
      </c>
      <c r="D116" s="99"/>
      <c r="E116" s="90"/>
      <c r="F116" s="91"/>
      <c r="G116" s="90"/>
      <c r="H116" s="91"/>
      <c r="I116" s="90"/>
      <c r="J116" s="90"/>
      <c r="K116" s="90"/>
    </row>
    <row r="117" spans="2:11" ht="24.95" hidden="1" customHeight="1" thickBot="1" x14ac:dyDescent="0.25">
      <c r="B117" s="43">
        <v>4120301104</v>
      </c>
      <c r="C117" s="42" t="s">
        <v>135</v>
      </c>
      <c r="D117" s="99"/>
      <c r="E117" s="90"/>
      <c r="F117" s="91"/>
      <c r="G117" s="90"/>
      <c r="H117" s="91"/>
      <c r="I117" s="90"/>
      <c r="J117" s="90"/>
      <c r="K117" s="90"/>
    </row>
    <row r="118" spans="2:11" ht="24.95" customHeight="1" thickBot="1" x14ac:dyDescent="0.25">
      <c r="B118" s="43">
        <v>41204</v>
      </c>
      <c r="C118" s="45" t="s">
        <v>136</v>
      </c>
      <c r="D118" s="99">
        <f>SUM(E118:K118)</f>
        <v>3156.9</v>
      </c>
      <c r="E118" s="90">
        <v>6.9</v>
      </c>
      <c r="F118" s="90"/>
      <c r="G118" s="90">
        <v>3150</v>
      </c>
      <c r="H118" s="91"/>
      <c r="I118" s="90">
        <v>0</v>
      </c>
      <c r="J118" s="90">
        <v>0</v>
      </c>
      <c r="K118" s="90">
        <v>0</v>
      </c>
    </row>
    <row r="119" spans="2:11" ht="24.95" hidden="1" customHeight="1" thickBot="1" x14ac:dyDescent="0.25">
      <c r="B119" s="43">
        <v>41204001</v>
      </c>
      <c r="C119" s="42" t="s">
        <v>137</v>
      </c>
      <c r="D119" s="99"/>
      <c r="E119" s="90"/>
      <c r="F119" s="91"/>
      <c r="G119" s="90"/>
      <c r="H119" s="90"/>
      <c r="I119" s="90"/>
      <c r="J119" s="90"/>
      <c r="K119" s="90"/>
    </row>
    <row r="120" spans="2:11" ht="24.95" hidden="1" customHeight="1" thickBot="1" x14ac:dyDescent="0.25">
      <c r="B120" s="43">
        <v>41204002</v>
      </c>
      <c r="C120" s="42" t="s">
        <v>138</v>
      </c>
      <c r="D120" s="99"/>
      <c r="E120" s="90"/>
      <c r="F120" s="91"/>
      <c r="G120" s="90"/>
      <c r="H120" s="90"/>
      <c r="I120" s="90"/>
      <c r="J120" s="90"/>
      <c r="K120" s="90"/>
    </row>
    <row r="121" spans="2:11" ht="24.95" hidden="1" customHeight="1" thickBot="1" x14ac:dyDescent="0.25">
      <c r="B121" s="43">
        <v>41204003</v>
      </c>
      <c r="C121" s="42" t="s">
        <v>139</v>
      </c>
      <c r="D121" s="99"/>
      <c r="E121" s="90"/>
      <c r="F121" s="91"/>
      <c r="G121" s="90"/>
      <c r="H121" s="90"/>
      <c r="I121" s="90"/>
      <c r="J121" s="90"/>
      <c r="K121" s="90"/>
    </row>
    <row r="122" spans="2:11" ht="24.95" hidden="1" customHeight="1" thickBot="1" x14ac:dyDescent="0.25">
      <c r="B122" s="43">
        <v>41204004</v>
      </c>
      <c r="C122" s="42" t="s">
        <v>140</v>
      </c>
      <c r="D122" s="99"/>
      <c r="E122" s="90"/>
      <c r="F122" s="91"/>
      <c r="G122" s="90"/>
      <c r="H122" s="90"/>
      <c r="I122" s="90"/>
      <c r="J122" s="90"/>
      <c r="K122" s="90"/>
    </row>
    <row r="123" spans="2:11" ht="24.95" hidden="1" customHeight="1" thickBot="1" x14ac:dyDescent="0.25">
      <c r="B123" s="43">
        <v>41204005</v>
      </c>
      <c r="C123" s="42" t="s">
        <v>141</v>
      </c>
      <c r="D123" s="99"/>
      <c r="E123" s="90"/>
      <c r="F123" s="91"/>
      <c r="G123" s="90"/>
      <c r="H123" s="90"/>
      <c r="I123" s="90"/>
      <c r="J123" s="90"/>
      <c r="K123" s="90"/>
    </row>
    <row r="124" spans="2:11" ht="24.95" hidden="1" customHeight="1" thickBot="1" x14ac:dyDescent="0.25">
      <c r="B124" s="43">
        <v>41204006</v>
      </c>
      <c r="C124" s="42" t="s">
        <v>142</v>
      </c>
      <c r="D124" s="99"/>
      <c r="E124" s="90"/>
      <c r="F124" s="91"/>
      <c r="G124" s="90"/>
      <c r="H124" s="90"/>
      <c r="I124" s="90"/>
      <c r="J124" s="90"/>
      <c r="K124" s="90"/>
    </row>
    <row r="125" spans="2:11" ht="24.95" hidden="1" customHeight="1" thickBot="1" x14ac:dyDescent="0.25">
      <c r="B125" s="43">
        <v>41204007</v>
      </c>
      <c r="C125" s="42" t="s">
        <v>143</v>
      </c>
      <c r="D125" s="99"/>
      <c r="E125" s="90"/>
      <c r="F125" s="91"/>
      <c r="G125" s="90"/>
      <c r="H125" s="90"/>
      <c r="I125" s="90"/>
      <c r="J125" s="90"/>
      <c r="K125" s="90"/>
    </row>
    <row r="126" spans="2:11" ht="24.95" hidden="1" customHeight="1" thickBot="1" x14ac:dyDescent="0.25">
      <c r="B126" s="43">
        <v>41204008</v>
      </c>
      <c r="C126" s="42" t="s">
        <v>144</v>
      </c>
      <c r="D126" s="99"/>
      <c r="E126" s="90"/>
      <c r="F126" s="91"/>
      <c r="G126" s="90"/>
      <c r="H126" s="90"/>
      <c r="I126" s="90"/>
      <c r="J126" s="90"/>
      <c r="K126" s="90"/>
    </row>
    <row r="127" spans="2:11" ht="24.95" hidden="1" customHeight="1" thickBot="1" x14ac:dyDescent="0.25">
      <c r="B127" s="43">
        <v>41204009</v>
      </c>
      <c r="C127" s="42" t="s">
        <v>145</v>
      </c>
      <c r="D127" s="99"/>
      <c r="E127" s="90"/>
      <c r="F127" s="91"/>
      <c r="G127" s="90"/>
      <c r="H127" s="90"/>
      <c r="I127" s="90"/>
      <c r="J127" s="90"/>
      <c r="K127" s="90"/>
    </row>
    <row r="128" spans="2:11" ht="24.95" hidden="1" customHeight="1" thickBot="1" x14ac:dyDescent="0.25">
      <c r="B128" s="43">
        <v>41204010</v>
      </c>
      <c r="C128" s="42" t="s">
        <v>146</v>
      </c>
      <c r="D128" s="99"/>
      <c r="E128" s="90"/>
      <c r="F128" s="91"/>
      <c r="G128" s="90"/>
      <c r="H128" s="90"/>
      <c r="I128" s="90"/>
      <c r="J128" s="90"/>
      <c r="K128" s="90"/>
    </row>
    <row r="129" spans="2:11" ht="24.95" hidden="1" customHeight="1" thickBot="1" x14ac:dyDescent="0.25">
      <c r="B129" s="43">
        <v>41204011</v>
      </c>
      <c r="C129" s="42" t="s">
        <v>147</v>
      </c>
      <c r="D129" s="99"/>
      <c r="E129" s="90"/>
      <c r="F129" s="91"/>
      <c r="G129" s="90"/>
      <c r="H129" s="90"/>
      <c r="I129" s="90"/>
      <c r="J129" s="90"/>
      <c r="K129" s="90"/>
    </row>
    <row r="130" spans="2:11" ht="24.95" hidden="1" customHeight="1" thickBot="1" x14ac:dyDescent="0.25">
      <c r="B130" s="43">
        <v>41204012</v>
      </c>
      <c r="C130" s="42" t="s">
        <v>148</v>
      </c>
      <c r="D130" s="99"/>
      <c r="E130" s="90"/>
      <c r="F130" s="91"/>
      <c r="G130" s="90"/>
      <c r="H130" s="90"/>
      <c r="I130" s="90"/>
      <c r="J130" s="90"/>
      <c r="K130" s="90"/>
    </row>
    <row r="131" spans="2:11" ht="24.95" hidden="1" customHeight="1" thickBot="1" x14ac:dyDescent="0.25">
      <c r="B131" s="43">
        <v>41204013</v>
      </c>
      <c r="C131" s="42" t="s">
        <v>149</v>
      </c>
      <c r="D131" s="99"/>
      <c r="E131" s="90"/>
      <c r="F131" s="91"/>
      <c r="G131" s="90"/>
      <c r="H131" s="90"/>
      <c r="I131" s="90"/>
      <c r="J131" s="90"/>
      <c r="K131" s="90"/>
    </row>
    <row r="132" spans="2:11" ht="24.95" hidden="1" customHeight="1" thickBot="1" x14ac:dyDescent="0.25">
      <c r="B132" s="43">
        <v>41204014</v>
      </c>
      <c r="C132" s="42" t="s">
        <v>150</v>
      </c>
      <c r="D132" s="99"/>
      <c r="E132" s="90"/>
      <c r="F132" s="91"/>
      <c r="G132" s="90"/>
      <c r="H132" s="90"/>
      <c r="I132" s="90"/>
      <c r="J132" s="90"/>
      <c r="K132" s="90"/>
    </row>
    <row r="133" spans="2:11" ht="24.95" hidden="1" customHeight="1" thickBot="1" x14ac:dyDescent="0.25">
      <c r="B133" s="43">
        <v>41204015</v>
      </c>
      <c r="C133" s="42" t="s">
        <v>151</v>
      </c>
      <c r="D133" s="99"/>
      <c r="E133" s="90"/>
      <c r="F133" s="91"/>
      <c r="G133" s="91"/>
      <c r="H133" s="91"/>
      <c r="I133" s="91"/>
      <c r="J133" s="91"/>
      <c r="K133" s="91"/>
    </row>
    <row r="134" spans="2:11" ht="24.95" customHeight="1" thickBot="1" x14ac:dyDescent="0.25">
      <c r="B134" s="43">
        <v>413</v>
      </c>
      <c r="C134" s="45" t="s">
        <v>152</v>
      </c>
      <c r="D134" s="99">
        <f>E134</f>
        <v>0</v>
      </c>
      <c r="E134" s="90">
        <v>0</v>
      </c>
      <c r="F134" s="91"/>
      <c r="G134" s="91"/>
      <c r="H134" s="91"/>
      <c r="I134" s="91"/>
      <c r="J134" s="91"/>
      <c r="K134" s="91"/>
    </row>
    <row r="135" spans="2:11" ht="24.95" hidden="1" customHeight="1" thickBot="1" x14ac:dyDescent="0.25">
      <c r="B135" s="43">
        <v>41301</v>
      </c>
      <c r="C135" s="45" t="s">
        <v>153</v>
      </c>
      <c r="D135" s="99"/>
      <c r="E135" s="89"/>
      <c r="F135" s="91"/>
      <c r="G135" s="91"/>
      <c r="H135" s="91"/>
      <c r="I135" s="91"/>
      <c r="J135" s="91"/>
      <c r="K135" s="91"/>
    </row>
    <row r="136" spans="2:11" ht="24.95" hidden="1" customHeight="1" thickBot="1" x14ac:dyDescent="0.25">
      <c r="B136" s="43">
        <v>41301001</v>
      </c>
      <c r="C136" s="44" t="s">
        <v>154</v>
      </c>
      <c r="D136" s="99"/>
      <c r="E136" s="90"/>
      <c r="F136" s="91"/>
      <c r="G136" s="91"/>
      <c r="H136" s="91"/>
      <c r="I136" s="91"/>
      <c r="J136" s="91"/>
      <c r="K136" s="91"/>
    </row>
    <row r="137" spans="2:11" ht="24.95" hidden="1" customHeight="1" thickBot="1" x14ac:dyDescent="0.25">
      <c r="B137" s="43">
        <v>41302</v>
      </c>
      <c r="C137" s="45" t="s">
        <v>155</v>
      </c>
      <c r="D137" s="99"/>
      <c r="E137" s="89"/>
      <c r="F137" s="91"/>
      <c r="G137" s="91"/>
      <c r="H137" s="91"/>
      <c r="I137" s="91"/>
      <c r="J137" s="91"/>
      <c r="K137" s="91"/>
    </row>
    <row r="138" spans="2:11" ht="24.95" hidden="1" customHeight="1" thickBot="1" x14ac:dyDescent="0.25">
      <c r="B138" s="43">
        <v>41302001</v>
      </c>
      <c r="C138" s="42" t="s">
        <v>156</v>
      </c>
      <c r="D138" s="99"/>
      <c r="E138" s="90"/>
      <c r="F138" s="91"/>
      <c r="G138" s="91"/>
      <c r="H138" s="91"/>
      <c r="I138" s="91"/>
      <c r="J138" s="91"/>
      <c r="K138" s="91"/>
    </row>
    <row r="139" spans="2:11" ht="24.95" hidden="1" customHeight="1" thickBot="1" x14ac:dyDescent="0.25">
      <c r="B139" s="43">
        <v>41302002</v>
      </c>
      <c r="C139" s="42" t="s">
        <v>157</v>
      </c>
      <c r="D139" s="99"/>
      <c r="E139" s="90"/>
      <c r="F139" s="91"/>
      <c r="G139" s="91"/>
      <c r="H139" s="91"/>
      <c r="I139" s="91"/>
      <c r="J139" s="91"/>
      <c r="K139" s="91"/>
    </row>
    <row r="140" spans="2:11" ht="24.95" hidden="1" customHeight="1" thickBot="1" x14ac:dyDescent="0.25">
      <c r="B140" s="43">
        <v>41302003</v>
      </c>
      <c r="C140" s="42" t="s">
        <v>158</v>
      </c>
      <c r="D140" s="99"/>
      <c r="E140" s="90"/>
      <c r="F140" s="91"/>
      <c r="G140" s="91"/>
      <c r="H140" s="91"/>
      <c r="I140" s="91"/>
      <c r="J140" s="91"/>
      <c r="K140" s="91"/>
    </row>
    <row r="141" spans="2:11" ht="24.95" hidden="1" customHeight="1" thickBot="1" x14ac:dyDescent="0.25">
      <c r="B141" s="43">
        <v>41302004</v>
      </c>
      <c r="C141" s="42" t="s">
        <v>159</v>
      </c>
      <c r="D141" s="99"/>
      <c r="E141" s="90"/>
      <c r="F141" s="91"/>
      <c r="G141" s="91"/>
      <c r="H141" s="91"/>
      <c r="I141" s="91"/>
      <c r="J141" s="91"/>
      <c r="K141" s="91"/>
    </row>
    <row r="142" spans="2:11" ht="24.95" hidden="1" customHeight="1" thickBot="1" x14ac:dyDescent="0.25">
      <c r="B142" s="43">
        <v>41302005</v>
      </c>
      <c r="C142" s="42" t="s">
        <v>160</v>
      </c>
      <c r="D142" s="99"/>
      <c r="E142" s="90"/>
      <c r="F142" s="91"/>
      <c r="G142" s="91"/>
      <c r="H142" s="91"/>
      <c r="I142" s="91"/>
      <c r="J142" s="91"/>
      <c r="K142" s="91"/>
    </row>
    <row r="143" spans="2:11" ht="24.95" hidden="1" customHeight="1" thickBot="1" x14ac:dyDescent="0.25">
      <c r="B143" s="43">
        <v>41302006</v>
      </c>
      <c r="C143" s="42" t="s">
        <v>161</v>
      </c>
      <c r="D143" s="99"/>
      <c r="E143" s="90"/>
      <c r="F143" s="91"/>
      <c r="G143" s="91"/>
      <c r="H143" s="91"/>
      <c r="I143" s="91"/>
      <c r="J143" s="91"/>
      <c r="K143" s="91"/>
    </row>
    <row r="144" spans="2:11" ht="24.95" hidden="1" customHeight="1" thickBot="1" x14ac:dyDescent="0.25">
      <c r="B144" s="43">
        <v>41303</v>
      </c>
      <c r="C144" s="45" t="s">
        <v>162</v>
      </c>
      <c r="D144" s="99"/>
      <c r="E144" s="89"/>
      <c r="F144" s="91"/>
      <c r="G144" s="91"/>
      <c r="H144" s="91"/>
      <c r="I144" s="91"/>
      <c r="J144" s="91"/>
      <c r="K144" s="91"/>
    </row>
    <row r="145" spans="2:11" ht="24.95" hidden="1" customHeight="1" thickBot="1" x14ac:dyDescent="0.25">
      <c r="B145" s="43">
        <v>41303001</v>
      </c>
      <c r="C145" s="42" t="s">
        <v>389</v>
      </c>
      <c r="D145" s="99"/>
      <c r="E145" s="90"/>
      <c r="F145" s="91"/>
      <c r="G145" s="91"/>
      <c r="H145" s="91"/>
      <c r="I145" s="91"/>
      <c r="J145" s="91"/>
      <c r="K145" s="91"/>
    </row>
    <row r="146" spans="2:11" ht="24.95" hidden="1" customHeight="1" thickBot="1" x14ac:dyDescent="0.25">
      <c r="B146" s="43">
        <v>41303002</v>
      </c>
      <c r="C146" s="42" t="s">
        <v>163</v>
      </c>
      <c r="D146" s="99"/>
      <c r="E146" s="90"/>
      <c r="F146" s="91"/>
      <c r="G146" s="91"/>
      <c r="H146" s="91"/>
      <c r="I146" s="91"/>
      <c r="J146" s="91"/>
      <c r="K146" s="91"/>
    </row>
    <row r="147" spans="2:11" ht="24.95" hidden="1" customHeight="1" thickBot="1" x14ac:dyDescent="0.25">
      <c r="B147" s="43">
        <v>41303003</v>
      </c>
      <c r="C147" s="42" t="s">
        <v>164</v>
      </c>
      <c r="D147" s="99"/>
      <c r="E147" s="90"/>
      <c r="F147" s="91"/>
      <c r="G147" s="91"/>
      <c r="H147" s="91"/>
      <c r="I147" s="91"/>
      <c r="J147" s="91"/>
      <c r="K147" s="91"/>
    </row>
    <row r="148" spans="2:11" ht="24.95" hidden="1" customHeight="1" thickBot="1" x14ac:dyDescent="0.25">
      <c r="B148" s="43">
        <v>41303004</v>
      </c>
      <c r="C148" s="42" t="s">
        <v>165</v>
      </c>
      <c r="D148" s="99"/>
      <c r="E148" s="90"/>
      <c r="F148" s="91"/>
      <c r="G148" s="91"/>
      <c r="H148" s="91"/>
      <c r="I148" s="91"/>
      <c r="J148" s="91"/>
      <c r="K148" s="91"/>
    </row>
    <row r="149" spans="2:11" ht="24.95" hidden="1" customHeight="1" thickBot="1" x14ac:dyDescent="0.25">
      <c r="B149" s="43">
        <v>41303005</v>
      </c>
      <c r="C149" s="42" t="s">
        <v>166</v>
      </c>
      <c r="D149" s="99"/>
      <c r="E149" s="90"/>
      <c r="F149" s="91"/>
      <c r="G149" s="91"/>
      <c r="H149" s="91"/>
      <c r="I149" s="91"/>
      <c r="J149" s="91"/>
      <c r="K149" s="91"/>
    </row>
    <row r="150" spans="2:11" ht="24.95" hidden="1" customHeight="1" thickBot="1" x14ac:dyDescent="0.25">
      <c r="B150" s="43">
        <v>41304</v>
      </c>
      <c r="C150" s="45" t="s">
        <v>167</v>
      </c>
      <c r="D150" s="99"/>
      <c r="E150" s="89"/>
      <c r="F150" s="91"/>
      <c r="G150" s="91"/>
      <c r="H150" s="91"/>
      <c r="I150" s="91"/>
      <c r="J150" s="91"/>
      <c r="K150" s="91"/>
    </row>
    <row r="151" spans="2:11" ht="24.95" hidden="1" customHeight="1" thickBot="1" x14ac:dyDescent="0.25">
      <c r="B151" s="43">
        <v>41304001</v>
      </c>
      <c r="C151" s="42" t="s">
        <v>168</v>
      </c>
      <c r="D151" s="99"/>
      <c r="E151" s="90"/>
      <c r="F151" s="91"/>
      <c r="G151" s="91"/>
      <c r="H151" s="91"/>
      <c r="I151" s="91"/>
      <c r="J151" s="91"/>
      <c r="K151" s="91"/>
    </row>
    <row r="152" spans="2:11" ht="24.95" hidden="1" customHeight="1" thickBot="1" x14ac:dyDescent="0.25">
      <c r="B152" s="43">
        <v>41304002</v>
      </c>
      <c r="C152" s="42" t="s">
        <v>169</v>
      </c>
      <c r="D152" s="99"/>
      <c r="E152" s="90"/>
      <c r="F152" s="91"/>
      <c r="G152" s="91"/>
      <c r="H152" s="91"/>
      <c r="I152" s="91"/>
      <c r="J152" s="91"/>
      <c r="K152" s="91"/>
    </row>
    <row r="153" spans="2:11" ht="24.95" hidden="1" customHeight="1" thickBot="1" x14ac:dyDescent="0.25">
      <c r="B153" s="43">
        <v>41304003</v>
      </c>
      <c r="C153" s="42" t="s">
        <v>170</v>
      </c>
      <c r="D153" s="99"/>
      <c r="E153" s="90"/>
      <c r="F153" s="91"/>
      <c r="G153" s="91"/>
      <c r="H153" s="91"/>
      <c r="I153" s="91"/>
      <c r="J153" s="91"/>
      <c r="K153" s="91"/>
    </row>
    <row r="154" spans="2:11" ht="24.95" hidden="1" customHeight="1" thickBot="1" x14ac:dyDescent="0.25">
      <c r="B154" s="43">
        <v>41304004</v>
      </c>
      <c r="C154" s="42" t="s">
        <v>171</v>
      </c>
      <c r="D154" s="99"/>
      <c r="E154" s="90"/>
      <c r="F154" s="91"/>
      <c r="G154" s="91"/>
      <c r="H154" s="91"/>
      <c r="I154" s="91"/>
      <c r="J154" s="91"/>
      <c r="K154" s="91"/>
    </row>
    <row r="155" spans="2:11" ht="24.95" hidden="1" customHeight="1" thickBot="1" x14ac:dyDescent="0.25">
      <c r="B155" s="43">
        <v>41305</v>
      </c>
      <c r="C155" s="45" t="s">
        <v>172</v>
      </c>
      <c r="D155" s="99"/>
      <c r="E155" s="89"/>
      <c r="F155" s="91"/>
      <c r="G155" s="91"/>
      <c r="H155" s="91"/>
      <c r="I155" s="91"/>
      <c r="J155" s="91"/>
      <c r="K155" s="91"/>
    </row>
    <row r="156" spans="2:11" ht="24.95" hidden="1" customHeight="1" thickBot="1" x14ac:dyDescent="0.25">
      <c r="B156" s="43">
        <v>41305001</v>
      </c>
      <c r="C156" s="42" t="s">
        <v>173</v>
      </c>
      <c r="D156" s="99"/>
      <c r="E156" s="90"/>
      <c r="F156" s="91"/>
      <c r="G156" s="91"/>
      <c r="H156" s="91"/>
      <c r="I156" s="91"/>
      <c r="J156" s="91"/>
      <c r="K156" s="91"/>
    </row>
    <row r="157" spans="2:11" ht="24.95" hidden="1" customHeight="1" thickBot="1" x14ac:dyDescent="0.25">
      <c r="B157" s="43">
        <v>41306</v>
      </c>
      <c r="C157" s="45" t="s">
        <v>174</v>
      </c>
      <c r="D157" s="99"/>
      <c r="E157" s="89"/>
      <c r="F157" s="91"/>
      <c r="G157" s="91"/>
      <c r="H157" s="91"/>
      <c r="I157" s="91"/>
      <c r="J157" s="91"/>
      <c r="K157" s="91"/>
    </row>
    <row r="158" spans="2:11" ht="24.95" hidden="1" customHeight="1" thickBot="1" x14ac:dyDescent="0.25">
      <c r="B158" s="43">
        <v>41306001</v>
      </c>
      <c r="C158" s="42" t="s">
        <v>175</v>
      </c>
      <c r="D158" s="99"/>
      <c r="E158" s="90"/>
      <c r="F158" s="91"/>
      <c r="G158" s="91"/>
      <c r="H158" s="91"/>
      <c r="I158" s="91"/>
      <c r="J158" s="91"/>
      <c r="K158" s="91"/>
    </row>
    <row r="159" spans="2:11" ht="24.95" hidden="1" customHeight="1" thickBot="1" x14ac:dyDescent="0.25">
      <c r="B159" s="43">
        <v>41307</v>
      </c>
      <c r="C159" s="45" t="s">
        <v>176</v>
      </c>
      <c r="D159" s="99"/>
      <c r="E159" s="89"/>
      <c r="F159" s="91"/>
      <c r="G159" s="91"/>
      <c r="H159" s="91"/>
      <c r="I159" s="91"/>
      <c r="J159" s="91"/>
      <c r="K159" s="91"/>
    </row>
    <row r="160" spans="2:11" ht="24.95" hidden="1" customHeight="1" thickBot="1" x14ac:dyDescent="0.25">
      <c r="B160" s="43">
        <v>41307001</v>
      </c>
      <c r="C160" s="42" t="s">
        <v>177</v>
      </c>
      <c r="D160" s="99"/>
      <c r="E160" s="90"/>
      <c r="F160" s="91"/>
      <c r="G160" s="91"/>
      <c r="H160" s="91"/>
      <c r="I160" s="91"/>
      <c r="J160" s="91"/>
      <c r="K160" s="91"/>
    </row>
    <row r="161" spans="2:11" ht="24.95" hidden="1" customHeight="1" thickBot="1" x14ac:dyDescent="0.25">
      <c r="B161" s="43">
        <v>41308</v>
      </c>
      <c r="C161" s="45" t="s">
        <v>178</v>
      </c>
      <c r="D161" s="99"/>
      <c r="E161" s="89"/>
      <c r="F161" s="91"/>
      <c r="G161" s="91"/>
      <c r="H161" s="91"/>
      <c r="I161" s="91"/>
      <c r="J161" s="91"/>
      <c r="K161" s="91"/>
    </row>
    <row r="162" spans="2:11" ht="24.95" hidden="1" customHeight="1" thickBot="1" x14ac:dyDescent="0.25">
      <c r="B162" s="43">
        <v>41308001</v>
      </c>
      <c r="C162" s="42" t="s">
        <v>179</v>
      </c>
      <c r="D162" s="99"/>
      <c r="E162" s="90"/>
      <c r="F162" s="91"/>
      <c r="G162" s="91"/>
      <c r="H162" s="91"/>
      <c r="I162" s="91"/>
      <c r="J162" s="91"/>
      <c r="K162" s="91"/>
    </row>
    <row r="163" spans="2:11" ht="24.95" hidden="1" customHeight="1" thickBot="1" x14ac:dyDescent="0.25">
      <c r="B163" s="43">
        <v>41309</v>
      </c>
      <c r="C163" s="46" t="s">
        <v>180</v>
      </c>
      <c r="D163" s="99"/>
      <c r="E163" s="89"/>
      <c r="F163" s="91"/>
      <c r="G163" s="91"/>
      <c r="H163" s="91"/>
      <c r="I163" s="91"/>
      <c r="J163" s="91"/>
      <c r="K163" s="91"/>
    </row>
    <row r="164" spans="2:11" ht="24.95" hidden="1" customHeight="1" thickBot="1" x14ac:dyDescent="0.25">
      <c r="B164" s="43">
        <v>41309001</v>
      </c>
      <c r="C164" s="42" t="s">
        <v>181</v>
      </c>
      <c r="D164" s="99"/>
      <c r="E164" s="90"/>
      <c r="F164" s="91"/>
      <c r="G164" s="91"/>
      <c r="H164" s="91"/>
      <c r="I164" s="91"/>
      <c r="J164" s="91"/>
      <c r="K164" s="91"/>
    </row>
    <row r="165" spans="2:11" ht="24.95" hidden="1" customHeight="1" thickBot="1" x14ac:dyDescent="0.25">
      <c r="B165" s="43">
        <v>41310</v>
      </c>
      <c r="C165" s="46" t="s">
        <v>182</v>
      </c>
      <c r="D165" s="99"/>
      <c r="E165" s="89"/>
      <c r="F165" s="91"/>
      <c r="G165" s="91"/>
      <c r="H165" s="91"/>
      <c r="I165" s="91"/>
      <c r="J165" s="91"/>
      <c r="K165" s="91"/>
    </row>
    <row r="166" spans="2:11" ht="24.95" hidden="1" customHeight="1" thickBot="1" x14ac:dyDescent="0.25">
      <c r="B166" s="43">
        <v>41310001</v>
      </c>
      <c r="C166" s="42" t="s">
        <v>183</v>
      </c>
      <c r="D166" s="99"/>
      <c r="E166" s="90"/>
      <c r="F166" s="91"/>
      <c r="G166" s="91"/>
      <c r="H166" s="91"/>
      <c r="I166" s="91"/>
      <c r="J166" s="91"/>
      <c r="K166" s="91"/>
    </row>
    <row r="167" spans="2:11" ht="24.95" hidden="1" customHeight="1" thickBot="1" x14ac:dyDescent="0.25">
      <c r="B167" s="43">
        <v>41311</v>
      </c>
      <c r="C167" s="46" t="s">
        <v>184</v>
      </c>
      <c r="D167" s="99"/>
      <c r="E167" s="89"/>
      <c r="F167" s="91"/>
      <c r="G167" s="91"/>
      <c r="H167" s="91"/>
      <c r="I167" s="91"/>
      <c r="J167" s="91"/>
      <c r="K167" s="91"/>
    </row>
    <row r="168" spans="2:11" ht="24.95" hidden="1" customHeight="1" thickBot="1" x14ac:dyDescent="0.25">
      <c r="B168" s="43">
        <v>41311001</v>
      </c>
      <c r="C168" s="42" t="s">
        <v>185</v>
      </c>
      <c r="D168" s="99"/>
      <c r="E168" s="90"/>
      <c r="F168" s="91"/>
      <c r="G168" s="91"/>
      <c r="H168" s="91"/>
      <c r="I168" s="91"/>
      <c r="J168" s="91"/>
      <c r="K168" s="91"/>
    </row>
    <row r="169" spans="2:11" ht="24.95" hidden="1" customHeight="1" thickBot="1" x14ac:dyDescent="0.25">
      <c r="B169" s="43">
        <v>41312</v>
      </c>
      <c r="C169" s="45" t="s">
        <v>393</v>
      </c>
      <c r="D169" s="99"/>
      <c r="E169" s="89"/>
      <c r="F169" s="91"/>
      <c r="G169" s="91"/>
      <c r="H169" s="91"/>
      <c r="I169" s="91"/>
      <c r="J169" s="91"/>
      <c r="K169" s="91"/>
    </row>
    <row r="170" spans="2:11" ht="24.95" hidden="1" customHeight="1" thickBot="1" x14ac:dyDescent="0.25">
      <c r="B170" s="43">
        <v>41312001</v>
      </c>
      <c r="C170" s="42" t="s">
        <v>394</v>
      </c>
      <c r="D170" s="99"/>
      <c r="E170" s="90"/>
      <c r="F170" s="91"/>
      <c r="G170" s="91"/>
      <c r="H170" s="91"/>
      <c r="I170" s="91"/>
      <c r="J170" s="91"/>
      <c r="K170" s="91"/>
    </row>
    <row r="171" spans="2:11" ht="24.95" hidden="1" customHeight="1" thickBot="1" x14ac:dyDescent="0.25">
      <c r="B171" s="43">
        <v>41313</v>
      </c>
      <c r="C171" s="45" t="s">
        <v>186</v>
      </c>
      <c r="D171" s="99"/>
      <c r="E171" s="89"/>
      <c r="F171" s="91"/>
      <c r="G171" s="91"/>
      <c r="H171" s="91"/>
      <c r="I171" s="91"/>
      <c r="J171" s="91"/>
      <c r="K171" s="91"/>
    </row>
    <row r="172" spans="2:11" ht="24.95" hidden="1" customHeight="1" thickBot="1" x14ac:dyDescent="0.25">
      <c r="B172" s="43">
        <v>41313001</v>
      </c>
      <c r="C172" s="42" t="s">
        <v>186</v>
      </c>
      <c r="D172" s="99"/>
      <c r="E172" s="90"/>
      <c r="F172" s="91"/>
      <c r="G172" s="91"/>
      <c r="H172" s="91"/>
      <c r="I172" s="91"/>
      <c r="J172" s="91"/>
      <c r="K172" s="91"/>
    </row>
    <row r="173" spans="2:11" ht="24.95" hidden="1" customHeight="1" thickBot="1" x14ac:dyDescent="0.25">
      <c r="B173" s="43">
        <v>41313002</v>
      </c>
      <c r="C173" s="42" t="s">
        <v>187</v>
      </c>
      <c r="D173" s="99"/>
      <c r="E173" s="90"/>
      <c r="F173" s="91"/>
      <c r="G173" s="91"/>
      <c r="H173" s="91"/>
      <c r="I173" s="91"/>
      <c r="J173" s="91"/>
      <c r="K173" s="91"/>
    </row>
    <row r="174" spans="2:11" ht="24.95" hidden="1" customHeight="1" thickBot="1" x14ac:dyDescent="0.25">
      <c r="B174" s="43">
        <v>41313003</v>
      </c>
      <c r="C174" s="42" t="s">
        <v>188</v>
      </c>
      <c r="D174" s="99"/>
      <c r="E174" s="90"/>
      <c r="F174" s="91"/>
      <c r="G174" s="91"/>
      <c r="H174" s="91"/>
      <c r="I174" s="91"/>
      <c r="J174" s="91"/>
      <c r="K174" s="91"/>
    </row>
    <row r="175" spans="2:11" ht="24.95" hidden="1" customHeight="1" thickBot="1" x14ac:dyDescent="0.25">
      <c r="B175" s="43">
        <v>41313004</v>
      </c>
      <c r="C175" s="44" t="s">
        <v>189</v>
      </c>
      <c r="D175" s="99"/>
      <c r="E175" s="90"/>
      <c r="F175" s="91"/>
      <c r="G175" s="91"/>
      <c r="H175" s="91"/>
      <c r="I175" s="91"/>
      <c r="J175" s="91"/>
      <c r="K175" s="91"/>
    </row>
    <row r="176" spans="2:11" ht="24.95" hidden="1" customHeight="1" thickBot="1" x14ac:dyDescent="0.25">
      <c r="B176" s="43">
        <v>41313005</v>
      </c>
      <c r="C176" s="42" t="s">
        <v>190</v>
      </c>
      <c r="D176" s="99"/>
      <c r="E176" s="90"/>
      <c r="F176" s="91"/>
      <c r="G176" s="91"/>
      <c r="H176" s="91"/>
      <c r="I176" s="91"/>
      <c r="J176" s="91"/>
      <c r="K176" s="91"/>
    </row>
    <row r="177" spans="2:11" ht="24.95" hidden="1" customHeight="1" thickBot="1" x14ac:dyDescent="0.25">
      <c r="B177" s="43">
        <v>41313006</v>
      </c>
      <c r="C177" s="42" t="s">
        <v>191</v>
      </c>
      <c r="D177" s="99"/>
      <c r="E177" s="90"/>
      <c r="F177" s="91"/>
      <c r="G177" s="91"/>
      <c r="H177" s="91"/>
      <c r="I177" s="91"/>
      <c r="J177" s="91"/>
      <c r="K177" s="91"/>
    </row>
    <row r="178" spans="2:11" ht="24.95" hidden="1" customHeight="1" thickBot="1" x14ac:dyDescent="0.25">
      <c r="B178" s="43">
        <v>41313007</v>
      </c>
      <c r="C178" s="44" t="s">
        <v>192</v>
      </c>
      <c r="D178" s="99"/>
      <c r="E178" s="90"/>
      <c r="F178" s="91"/>
      <c r="G178" s="91"/>
      <c r="H178" s="91"/>
      <c r="I178" s="91"/>
      <c r="J178" s="91"/>
      <c r="K178" s="91"/>
    </row>
    <row r="179" spans="2:11" ht="24.95" hidden="1" customHeight="1" thickBot="1" x14ac:dyDescent="0.25">
      <c r="B179" s="43">
        <v>41313008</v>
      </c>
      <c r="C179" s="44" t="s">
        <v>193</v>
      </c>
      <c r="D179" s="99"/>
      <c r="E179" s="90"/>
      <c r="F179" s="91"/>
      <c r="G179" s="91"/>
      <c r="H179" s="91"/>
      <c r="I179" s="91"/>
      <c r="J179" s="91"/>
      <c r="K179" s="91"/>
    </row>
    <row r="180" spans="2:11" ht="24.95" hidden="1" customHeight="1" thickBot="1" x14ac:dyDescent="0.25">
      <c r="B180" s="43">
        <v>41313009</v>
      </c>
      <c r="C180" s="42" t="s">
        <v>194</v>
      </c>
      <c r="D180" s="99"/>
      <c r="E180" s="90"/>
      <c r="F180" s="91"/>
      <c r="G180" s="91"/>
      <c r="H180" s="91"/>
      <c r="I180" s="91"/>
      <c r="J180" s="91"/>
      <c r="K180" s="91"/>
    </row>
    <row r="181" spans="2:11" ht="24.95" hidden="1" customHeight="1" thickBot="1" x14ac:dyDescent="0.25">
      <c r="B181" s="43">
        <v>41313010</v>
      </c>
      <c r="C181" s="42" t="s">
        <v>195</v>
      </c>
      <c r="D181" s="99"/>
      <c r="E181" s="90"/>
      <c r="F181" s="91"/>
      <c r="G181" s="91"/>
      <c r="H181" s="91"/>
      <c r="I181" s="91"/>
      <c r="J181" s="91"/>
      <c r="K181" s="91"/>
    </row>
    <row r="182" spans="2:11" ht="24.95" hidden="1" customHeight="1" thickBot="1" x14ac:dyDescent="0.25">
      <c r="B182" s="43">
        <v>41313011</v>
      </c>
      <c r="C182" s="42" t="s">
        <v>196</v>
      </c>
      <c r="D182" s="99"/>
      <c r="E182" s="90"/>
      <c r="F182" s="91"/>
      <c r="G182" s="91"/>
      <c r="H182" s="91"/>
      <c r="I182" s="91"/>
      <c r="J182" s="91"/>
      <c r="K182" s="91"/>
    </row>
    <row r="183" spans="2:11" ht="24.95" hidden="1" customHeight="1" thickBot="1" x14ac:dyDescent="0.25">
      <c r="B183" s="43">
        <v>41314</v>
      </c>
      <c r="C183" s="45" t="s">
        <v>197</v>
      </c>
      <c r="D183" s="99"/>
      <c r="E183" s="89"/>
      <c r="F183" s="91"/>
      <c r="G183" s="91"/>
      <c r="H183" s="91"/>
      <c r="I183" s="91"/>
      <c r="J183" s="91"/>
      <c r="K183" s="91"/>
    </row>
    <row r="184" spans="2:11" ht="24.95" hidden="1" customHeight="1" thickBot="1" x14ac:dyDescent="0.25">
      <c r="B184" s="43">
        <v>41314001</v>
      </c>
      <c r="C184" s="42" t="s">
        <v>198</v>
      </c>
      <c r="D184" s="99"/>
      <c r="E184" s="90"/>
      <c r="F184" s="91"/>
      <c r="G184" s="91"/>
      <c r="H184" s="91"/>
      <c r="I184" s="91"/>
      <c r="J184" s="91"/>
      <c r="K184" s="91"/>
    </row>
    <row r="185" spans="2:11" ht="24.95" hidden="1" customHeight="1" thickBot="1" x14ac:dyDescent="0.25">
      <c r="B185" s="43">
        <v>41314002</v>
      </c>
      <c r="C185" s="42" t="s">
        <v>199</v>
      </c>
      <c r="D185" s="99"/>
      <c r="E185" s="90"/>
      <c r="F185" s="91"/>
      <c r="G185" s="91"/>
      <c r="H185" s="91"/>
      <c r="I185" s="91"/>
      <c r="J185" s="91"/>
      <c r="K185" s="91"/>
    </row>
    <row r="186" spans="2:11" ht="24.95" hidden="1" customHeight="1" thickBot="1" x14ac:dyDescent="0.25">
      <c r="B186" s="43">
        <v>41314003</v>
      </c>
      <c r="C186" s="42" t="s">
        <v>200</v>
      </c>
      <c r="D186" s="99"/>
      <c r="E186" s="90"/>
      <c r="F186" s="91"/>
      <c r="G186" s="91"/>
      <c r="H186" s="91"/>
      <c r="I186" s="91"/>
      <c r="J186" s="91"/>
      <c r="K186" s="91"/>
    </row>
    <row r="187" spans="2:11" ht="24.95" hidden="1" customHeight="1" thickBot="1" x14ac:dyDescent="0.25">
      <c r="B187" s="43">
        <v>41314004</v>
      </c>
      <c r="C187" s="42" t="s">
        <v>201</v>
      </c>
      <c r="D187" s="99"/>
      <c r="E187" s="90"/>
      <c r="F187" s="91"/>
      <c r="G187" s="91"/>
      <c r="H187" s="91"/>
      <c r="I187" s="91"/>
      <c r="J187" s="91"/>
      <c r="K187" s="91"/>
    </row>
    <row r="188" spans="2:11" ht="24.95" hidden="1" customHeight="1" thickBot="1" x14ac:dyDescent="0.25">
      <c r="B188" s="43">
        <v>41314005</v>
      </c>
      <c r="C188" s="42" t="s">
        <v>202</v>
      </c>
      <c r="D188" s="99"/>
      <c r="E188" s="90"/>
      <c r="F188" s="91"/>
      <c r="G188" s="91"/>
      <c r="H188" s="91"/>
      <c r="I188" s="91"/>
      <c r="J188" s="91"/>
      <c r="K188" s="91"/>
    </row>
    <row r="189" spans="2:11" ht="24.95" hidden="1" customHeight="1" thickBot="1" x14ac:dyDescent="0.25">
      <c r="B189" s="43">
        <v>41314006</v>
      </c>
      <c r="C189" s="42" t="s">
        <v>203</v>
      </c>
      <c r="D189" s="99"/>
      <c r="E189" s="90"/>
      <c r="F189" s="91"/>
      <c r="G189" s="91"/>
      <c r="H189" s="91"/>
      <c r="I189" s="91"/>
      <c r="J189" s="91"/>
      <c r="K189" s="91"/>
    </row>
    <row r="190" spans="2:11" ht="24.95" customHeight="1" thickBot="1" x14ac:dyDescent="0.25">
      <c r="B190" s="43">
        <v>414</v>
      </c>
      <c r="C190" s="45" t="s">
        <v>204</v>
      </c>
      <c r="D190" s="99">
        <f>E190</f>
        <v>0</v>
      </c>
      <c r="E190" s="90">
        <v>0</v>
      </c>
      <c r="F190" s="91"/>
      <c r="G190" s="91"/>
      <c r="H190" s="91"/>
      <c r="I190" s="91"/>
      <c r="J190" s="91"/>
      <c r="K190" s="91"/>
    </row>
    <row r="191" spans="2:11" ht="24.95" hidden="1" customHeight="1" thickBot="1" x14ac:dyDescent="0.25">
      <c r="B191" s="43">
        <v>41401</v>
      </c>
      <c r="C191" s="45" t="s">
        <v>205</v>
      </c>
      <c r="D191" s="99"/>
      <c r="E191" s="89"/>
      <c r="F191" s="91"/>
      <c r="G191" s="91"/>
      <c r="H191" s="91"/>
      <c r="I191" s="91"/>
      <c r="J191" s="91"/>
      <c r="K191" s="91"/>
    </row>
    <row r="192" spans="2:11" ht="24.95" hidden="1" customHeight="1" thickBot="1" x14ac:dyDescent="0.25">
      <c r="B192" s="43">
        <v>41401001</v>
      </c>
      <c r="C192" s="42" t="s">
        <v>205</v>
      </c>
      <c r="D192" s="99"/>
      <c r="E192" s="90"/>
      <c r="F192" s="91"/>
      <c r="G192" s="91"/>
      <c r="H192" s="91"/>
      <c r="I192" s="91"/>
      <c r="J192" s="91"/>
      <c r="K192" s="91"/>
    </row>
    <row r="193" spans="2:11" ht="24.95" hidden="1" customHeight="1" thickBot="1" x14ac:dyDescent="0.25">
      <c r="B193" s="43">
        <v>41402</v>
      </c>
      <c r="C193" s="45" t="s">
        <v>206</v>
      </c>
      <c r="D193" s="99"/>
      <c r="E193" s="89"/>
      <c r="F193" s="91"/>
      <c r="G193" s="91"/>
      <c r="H193" s="91"/>
      <c r="I193" s="91"/>
      <c r="J193" s="91"/>
      <c r="K193" s="91"/>
    </row>
    <row r="194" spans="2:11" ht="24.95" hidden="1" customHeight="1" thickBot="1" x14ac:dyDescent="0.25">
      <c r="B194" s="43">
        <v>41402001</v>
      </c>
      <c r="C194" s="42" t="s">
        <v>207</v>
      </c>
      <c r="D194" s="99"/>
      <c r="E194" s="90"/>
      <c r="F194" s="91"/>
      <c r="G194" s="91"/>
      <c r="H194" s="91"/>
      <c r="I194" s="91"/>
      <c r="J194" s="91"/>
      <c r="K194" s="91"/>
    </row>
    <row r="195" spans="2:11" ht="24.95" hidden="1" customHeight="1" thickBot="1" x14ac:dyDescent="0.25">
      <c r="B195" s="43">
        <v>41402002</v>
      </c>
      <c r="C195" s="42" t="s">
        <v>208</v>
      </c>
      <c r="D195" s="99"/>
      <c r="E195" s="90"/>
      <c r="F195" s="91"/>
      <c r="G195" s="91"/>
      <c r="H195" s="91"/>
      <c r="I195" s="91"/>
      <c r="J195" s="91"/>
      <c r="K195" s="91"/>
    </row>
    <row r="196" spans="2:11" ht="24.95" hidden="1" customHeight="1" thickBot="1" x14ac:dyDescent="0.25">
      <c r="B196" s="43">
        <v>41402003</v>
      </c>
      <c r="C196" s="42" t="s">
        <v>209</v>
      </c>
      <c r="D196" s="99"/>
      <c r="E196" s="90"/>
      <c r="F196" s="91"/>
      <c r="G196" s="91"/>
      <c r="H196" s="91"/>
      <c r="I196" s="91"/>
      <c r="J196" s="91"/>
      <c r="K196" s="91"/>
    </row>
    <row r="197" spans="2:11" ht="24.95" hidden="1" customHeight="1" thickBot="1" x14ac:dyDescent="0.25">
      <c r="B197" s="43">
        <v>41402004</v>
      </c>
      <c r="C197" s="42" t="s">
        <v>210</v>
      </c>
      <c r="D197" s="99"/>
      <c r="E197" s="90"/>
      <c r="F197" s="91"/>
      <c r="G197" s="91"/>
      <c r="H197" s="91"/>
      <c r="I197" s="91"/>
      <c r="J197" s="91"/>
      <c r="K197" s="91"/>
    </row>
    <row r="198" spans="2:11" ht="24.95" hidden="1" customHeight="1" thickBot="1" x14ac:dyDescent="0.25">
      <c r="B198" s="43">
        <v>41402005</v>
      </c>
      <c r="C198" s="42" t="s">
        <v>211</v>
      </c>
      <c r="D198" s="99"/>
      <c r="E198" s="90"/>
      <c r="F198" s="91"/>
      <c r="G198" s="91"/>
      <c r="H198" s="91"/>
      <c r="I198" s="91"/>
      <c r="J198" s="91"/>
      <c r="K198" s="91"/>
    </row>
    <row r="199" spans="2:11" ht="24.95" hidden="1" customHeight="1" thickBot="1" x14ac:dyDescent="0.25">
      <c r="B199" s="43">
        <v>41402006</v>
      </c>
      <c r="C199" s="42" t="s">
        <v>212</v>
      </c>
      <c r="D199" s="99"/>
      <c r="E199" s="90"/>
      <c r="F199" s="91"/>
      <c r="G199" s="91"/>
      <c r="H199" s="91"/>
      <c r="I199" s="91"/>
      <c r="J199" s="91"/>
      <c r="K199" s="91"/>
    </row>
    <row r="200" spans="2:11" ht="24.95" hidden="1" customHeight="1" thickBot="1" x14ac:dyDescent="0.25">
      <c r="B200" s="43">
        <v>41402007</v>
      </c>
      <c r="C200" s="42" t="s">
        <v>213</v>
      </c>
      <c r="D200" s="99"/>
      <c r="E200" s="90"/>
      <c r="F200" s="91"/>
      <c r="G200" s="91"/>
      <c r="H200" s="91"/>
      <c r="I200" s="91"/>
      <c r="J200" s="91"/>
      <c r="K200" s="91"/>
    </row>
    <row r="201" spans="2:11" ht="24.95" hidden="1" customHeight="1" thickBot="1" x14ac:dyDescent="0.25">
      <c r="B201" s="43">
        <v>41403</v>
      </c>
      <c r="C201" s="45" t="s">
        <v>214</v>
      </c>
      <c r="D201" s="99"/>
      <c r="E201" s="89"/>
      <c r="F201" s="91"/>
      <c r="G201" s="91"/>
      <c r="H201" s="91"/>
      <c r="I201" s="91"/>
      <c r="J201" s="91"/>
      <c r="K201" s="91"/>
    </row>
    <row r="202" spans="2:11" ht="24.95" hidden="1" customHeight="1" thickBot="1" x14ac:dyDescent="0.25">
      <c r="B202" s="43">
        <v>41403001</v>
      </c>
      <c r="C202" s="42" t="s">
        <v>214</v>
      </c>
      <c r="D202" s="99"/>
      <c r="E202" s="90"/>
      <c r="F202" s="91"/>
      <c r="G202" s="91"/>
      <c r="H202" s="91"/>
      <c r="I202" s="91"/>
      <c r="J202" s="91"/>
      <c r="K202" s="91"/>
    </row>
    <row r="203" spans="2:11" ht="24.95" hidden="1" customHeight="1" thickBot="1" x14ac:dyDescent="0.25">
      <c r="B203" s="43">
        <v>41404</v>
      </c>
      <c r="C203" s="45" t="s">
        <v>215</v>
      </c>
      <c r="D203" s="99"/>
      <c r="E203" s="89"/>
      <c r="F203" s="91"/>
      <c r="G203" s="91"/>
      <c r="H203" s="91"/>
      <c r="I203" s="91"/>
      <c r="J203" s="91"/>
      <c r="K203" s="91"/>
    </row>
    <row r="204" spans="2:11" ht="24.95" hidden="1" customHeight="1" thickBot="1" x14ac:dyDescent="0.25">
      <c r="B204" s="43">
        <v>41404001</v>
      </c>
      <c r="C204" s="42" t="s">
        <v>216</v>
      </c>
      <c r="D204" s="99"/>
      <c r="E204" s="90"/>
      <c r="F204" s="91"/>
      <c r="G204" s="91"/>
      <c r="H204" s="91"/>
      <c r="I204" s="91"/>
      <c r="J204" s="91"/>
      <c r="K204" s="91"/>
    </row>
    <row r="205" spans="2:11" ht="24.95" hidden="1" customHeight="1" thickBot="1" x14ac:dyDescent="0.25">
      <c r="B205" s="43">
        <v>41404002</v>
      </c>
      <c r="C205" s="42" t="s">
        <v>217</v>
      </c>
      <c r="D205" s="99"/>
      <c r="E205" s="90"/>
      <c r="F205" s="91"/>
      <c r="G205" s="91"/>
      <c r="H205" s="91"/>
      <c r="I205" s="91"/>
      <c r="J205" s="91"/>
      <c r="K205" s="91"/>
    </row>
    <row r="206" spans="2:11" ht="24.95" hidden="1" customHeight="1" thickBot="1" x14ac:dyDescent="0.25">
      <c r="B206" s="43">
        <v>41404003</v>
      </c>
      <c r="C206" s="42" t="s">
        <v>218</v>
      </c>
      <c r="D206" s="99"/>
      <c r="E206" s="90"/>
      <c r="F206" s="91"/>
      <c r="G206" s="91"/>
      <c r="H206" s="91"/>
      <c r="I206" s="91"/>
      <c r="J206" s="91"/>
      <c r="K206" s="91"/>
    </row>
    <row r="207" spans="2:11" ht="24.95" hidden="1" customHeight="1" thickBot="1" x14ac:dyDescent="0.25">
      <c r="B207" s="43">
        <v>41405</v>
      </c>
      <c r="C207" s="45" t="s">
        <v>219</v>
      </c>
      <c r="D207" s="99"/>
      <c r="E207" s="89"/>
      <c r="F207" s="91"/>
      <c r="G207" s="91"/>
      <c r="H207" s="91"/>
      <c r="I207" s="91"/>
      <c r="J207" s="91"/>
      <c r="K207" s="91"/>
    </row>
    <row r="208" spans="2:11" ht="24.95" hidden="1" customHeight="1" thickBot="1" x14ac:dyDescent="0.25">
      <c r="B208" s="43">
        <v>41405001</v>
      </c>
      <c r="C208" s="42" t="s">
        <v>220</v>
      </c>
      <c r="D208" s="99"/>
      <c r="E208" s="90"/>
      <c r="F208" s="91"/>
      <c r="G208" s="91"/>
      <c r="H208" s="91"/>
      <c r="I208" s="91"/>
      <c r="J208" s="91"/>
      <c r="K208" s="91"/>
    </row>
    <row r="209" spans="2:11" ht="24.95" hidden="1" customHeight="1" thickBot="1" x14ac:dyDescent="0.25">
      <c r="B209" s="43">
        <v>41405002</v>
      </c>
      <c r="C209" s="42" t="s">
        <v>221</v>
      </c>
      <c r="D209" s="99"/>
      <c r="E209" s="90"/>
      <c r="F209" s="91"/>
      <c r="G209" s="91"/>
      <c r="H209" s="91"/>
      <c r="I209" s="91"/>
      <c r="J209" s="91"/>
      <c r="K209" s="91"/>
    </row>
    <row r="210" spans="2:11" ht="24.95" customHeight="1" thickBot="1" x14ac:dyDescent="0.25">
      <c r="B210" s="43">
        <v>42</v>
      </c>
      <c r="C210" s="45" t="s">
        <v>34</v>
      </c>
      <c r="D210" s="99">
        <f>F210</f>
        <v>904039.72</v>
      </c>
      <c r="E210" s="91"/>
      <c r="F210" s="89">
        <f>F211+F257</f>
        <v>904039.72</v>
      </c>
      <c r="G210" s="91"/>
      <c r="H210" s="91"/>
      <c r="I210" s="91"/>
      <c r="J210" s="91"/>
      <c r="K210" s="91"/>
    </row>
    <row r="211" spans="2:11" ht="24.95" customHeight="1" thickBot="1" x14ac:dyDescent="0.25">
      <c r="B211" s="43">
        <v>421</v>
      </c>
      <c r="C211" s="45" t="s">
        <v>386</v>
      </c>
      <c r="D211" s="99">
        <f>F211</f>
        <v>723926.49</v>
      </c>
      <c r="E211" s="91"/>
      <c r="F211" s="89">
        <f>F212+F214+F227+F240+F246</f>
        <v>723926.49</v>
      </c>
      <c r="G211" s="91"/>
      <c r="H211" s="91"/>
      <c r="I211" s="91"/>
      <c r="J211" s="91"/>
      <c r="K211" s="91"/>
    </row>
    <row r="212" spans="2:11" ht="24.95" customHeight="1" thickBot="1" x14ac:dyDescent="0.25">
      <c r="B212" s="43">
        <v>42101</v>
      </c>
      <c r="C212" s="45" t="s">
        <v>222</v>
      </c>
      <c r="D212" s="99">
        <f>F212</f>
        <v>368300</v>
      </c>
      <c r="E212" s="91"/>
      <c r="F212" s="90">
        <v>368300</v>
      </c>
      <c r="G212" s="91"/>
      <c r="H212" s="91"/>
      <c r="I212" s="91"/>
      <c r="J212" s="91"/>
      <c r="K212" s="91"/>
    </row>
    <row r="213" spans="2:11" ht="24.95" hidden="1" customHeight="1" thickBot="1" x14ac:dyDescent="0.25">
      <c r="B213" s="43">
        <v>42101001</v>
      </c>
      <c r="C213" s="42" t="s">
        <v>222</v>
      </c>
      <c r="D213" s="99"/>
      <c r="E213" s="91"/>
      <c r="F213" s="90"/>
      <c r="G213" s="91"/>
      <c r="H213" s="91"/>
      <c r="I213" s="91"/>
      <c r="J213" s="91"/>
      <c r="K213" s="91"/>
    </row>
    <row r="214" spans="2:11" ht="24.95" customHeight="1" thickBot="1" x14ac:dyDescent="0.25">
      <c r="B214" s="43">
        <v>42102</v>
      </c>
      <c r="C214" s="45" t="s">
        <v>223</v>
      </c>
      <c r="D214" s="99">
        <f>F214</f>
        <v>190566.49</v>
      </c>
      <c r="E214" s="91"/>
      <c r="F214" s="90">
        <v>190566.49</v>
      </c>
      <c r="G214" s="91"/>
      <c r="H214" s="91"/>
      <c r="I214" s="91"/>
      <c r="J214" s="91"/>
      <c r="K214" s="91"/>
    </row>
    <row r="215" spans="2:11" ht="24.95" hidden="1" customHeight="1" thickBot="1" x14ac:dyDescent="0.25">
      <c r="B215" s="43">
        <v>42102001</v>
      </c>
      <c r="C215" s="42" t="s">
        <v>224</v>
      </c>
      <c r="D215" s="99"/>
      <c r="E215" s="91"/>
      <c r="F215" s="90"/>
      <c r="G215" s="91"/>
      <c r="H215" s="91"/>
      <c r="I215" s="91"/>
      <c r="J215" s="91"/>
      <c r="K215" s="91"/>
    </row>
    <row r="216" spans="2:11" ht="24.95" hidden="1" customHeight="1" thickBot="1" x14ac:dyDescent="0.25">
      <c r="B216" s="43">
        <v>42102002</v>
      </c>
      <c r="C216" s="42" t="s">
        <v>225</v>
      </c>
      <c r="D216" s="99"/>
      <c r="E216" s="91"/>
      <c r="F216" s="90"/>
      <c r="G216" s="91"/>
      <c r="H216" s="91"/>
      <c r="I216" s="91"/>
      <c r="J216" s="91"/>
      <c r="K216" s="91"/>
    </row>
    <row r="217" spans="2:11" ht="24.95" hidden="1" customHeight="1" thickBot="1" x14ac:dyDescent="0.25">
      <c r="B217" s="43">
        <v>42102003</v>
      </c>
      <c r="C217" s="42" t="s">
        <v>226</v>
      </c>
      <c r="D217" s="99"/>
      <c r="E217" s="91"/>
      <c r="F217" s="90"/>
      <c r="G217" s="91"/>
      <c r="H217" s="91"/>
      <c r="I217" s="91"/>
      <c r="J217" s="91"/>
      <c r="K217" s="91"/>
    </row>
    <row r="218" spans="2:11" ht="24.95" hidden="1" customHeight="1" thickBot="1" x14ac:dyDescent="0.25">
      <c r="B218" s="43">
        <v>42102004</v>
      </c>
      <c r="C218" s="42" t="s">
        <v>227</v>
      </c>
      <c r="D218" s="99"/>
      <c r="E218" s="91"/>
      <c r="F218" s="90"/>
      <c r="G218" s="91"/>
      <c r="H218" s="91"/>
      <c r="I218" s="91"/>
      <c r="J218" s="91"/>
      <c r="K218" s="91"/>
    </row>
    <row r="219" spans="2:11" ht="24.95" hidden="1" customHeight="1" thickBot="1" x14ac:dyDescent="0.25">
      <c r="B219" s="43">
        <v>42102005</v>
      </c>
      <c r="C219" s="42" t="s">
        <v>228</v>
      </c>
      <c r="D219" s="99"/>
      <c r="E219" s="91"/>
      <c r="F219" s="90"/>
      <c r="G219" s="91"/>
      <c r="H219" s="91"/>
      <c r="I219" s="91"/>
      <c r="J219" s="91"/>
      <c r="K219" s="91"/>
    </row>
    <row r="220" spans="2:11" ht="24.95" hidden="1" customHeight="1" thickBot="1" x14ac:dyDescent="0.25">
      <c r="B220" s="43">
        <v>42102006</v>
      </c>
      <c r="C220" s="44" t="s">
        <v>229</v>
      </c>
      <c r="D220" s="99"/>
      <c r="E220" s="91"/>
      <c r="F220" s="90"/>
      <c r="G220" s="91"/>
      <c r="H220" s="91"/>
      <c r="I220" s="91"/>
      <c r="J220" s="91"/>
      <c r="K220" s="91"/>
    </row>
    <row r="221" spans="2:11" ht="24.95" hidden="1" customHeight="1" thickBot="1" x14ac:dyDescent="0.25">
      <c r="B221" s="43">
        <v>42102007</v>
      </c>
      <c r="C221" s="42" t="s">
        <v>230</v>
      </c>
      <c r="D221" s="99"/>
      <c r="E221" s="91"/>
      <c r="F221" s="90"/>
      <c r="G221" s="91"/>
      <c r="H221" s="91"/>
      <c r="I221" s="91"/>
      <c r="J221" s="91"/>
      <c r="K221" s="91"/>
    </row>
    <row r="222" spans="2:11" ht="24.95" hidden="1" customHeight="1" thickBot="1" x14ac:dyDescent="0.25">
      <c r="B222" s="43">
        <v>42102008</v>
      </c>
      <c r="C222" s="42" t="s">
        <v>404</v>
      </c>
      <c r="D222" s="99"/>
      <c r="E222" s="91"/>
      <c r="F222" s="90"/>
      <c r="G222" s="91"/>
      <c r="H222" s="91"/>
      <c r="I222" s="91"/>
      <c r="J222" s="91"/>
      <c r="K222" s="91"/>
    </row>
    <row r="223" spans="2:11" ht="24.95" hidden="1" customHeight="1" thickBot="1" x14ac:dyDescent="0.25">
      <c r="B223" s="43">
        <v>42102009</v>
      </c>
      <c r="C223" s="42" t="s">
        <v>408</v>
      </c>
      <c r="D223" s="99"/>
      <c r="E223" s="91"/>
      <c r="F223" s="90"/>
      <c r="G223" s="91"/>
      <c r="H223" s="91"/>
      <c r="I223" s="91"/>
      <c r="J223" s="91"/>
      <c r="K223" s="91"/>
    </row>
    <row r="224" spans="2:11" ht="24.95" hidden="1" customHeight="1" thickBot="1" x14ac:dyDescent="0.25">
      <c r="B224" s="43">
        <v>42102010</v>
      </c>
      <c r="C224" s="42" t="s">
        <v>408</v>
      </c>
      <c r="D224" s="99"/>
      <c r="E224" s="91"/>
      <c r="F224" s="90"/>
      <c r="G224" s="91"/>
      <c r="H224" s="91"/>
      <c r="I224" s="91"/>
      <c r="J224" s="91"/>
      <c r="K224" s="91"/>
    </row>
    <row r="225" spans="2:11" ht="24.95" hidden="1" customHeight="1" thickBot="1" x14ac:dyDescent="0.25">
      <c r="B225" s="43">
        <v>42102011</v>
      </c>
      <c r="C225" s="42" t="s">
        <v>408</v>
      </c>
      <c r="D225" s="99"/>
      <c r="E225" s="91"/>
      <c r="F225" s="90"/>
      <c r="G225" s="91"/>
      <c r="H225" s="91"/>
      <c r="I225" s="91"/>
      <c r="J225" s="91"/>
      <c r="K225" s="91"/>
    </row>
    <row r="226" spans="2:11" ht="24.95" hidden="1" customHeight="1" thickBot="1" x14ac:dyDescent="0.25">
      <c r="B226" s="43">
        <v>42102012</v>
      </c>
      <c r="C226" s="42" t="s">
        <v>409</v>
      </c>
      <c r="D226" s="99"/>
      <c r="E226" s="91"/>
      <c r="F226" s="90"/>
      <c r="G226" s="91"/>
      <c r="H226" s="91"/>
      <c r="I226" s="91"/>
      <c r="J226" s="91"/>
      <c r="K226" s="91"/>
    </row>
    <row r="227" spans="2:11" ht="24.95" customHeight="1" thickBot="1" x14ac:dyDescent="0.25">
      <c r="B227" s="43">
        <v>42103</v>
      </c>
      <c r="C227" s="45" t="s">
        <v>231</v>
      </c>
      <c r="D227" s="99">
        <f>F227</f>
        <v>165060</v>
      </c>
      <c r="E227" s="91"/>
      <c r="F227" s="90">
        <v>165060</v>
      </c>
      <c r="G227" s="91"/>
      <c r="H227" s="91"/>
      <c r="I227" s="91"/>
      <c r="J227" s="91"/>
      <c r="K227" s="91"/>
    </row>
    <row r="228" spans="2:11" ht="24.95" hidden="1" customHeight="1" thickBot="1" x14ac:dyDescent="0.25">
      <c r="B228" s="43">
        <v>42103001</v>
      </c>
      <c r="C228" s="42" t="s">
        <v>232</v>
      </c>
      <c r="D228" s="99"/>
      <c r="E228" s="91"/>
      <c r="F228" s="90"/>
      <c r="G228" s="91"/>
      <c r="H228" s="91"/>
      <c r="I228" s="91"/>
      <c r="J228" s="91"/>
      <c r="K228" s="91"/>
    </row>
    <row r="229" spans="2:11" ht="24.95" hidden="1" customHeight="1" thickBot="1" x14ac:dyDescent="0.25">
      <c r="B229" s="43">
        <v>42103002</v>
      </c>
      <c r="C229" s="42" t="s">
        <v>233</v>
      </c>
      <c r="D229" s="99"/>
      <c r="E229" s="91"/>
      <c r="F229" s="90"/>
      <c r="G229" s="91"/>
      <c r="H229" s="91"/>
      <c r="I229" s="91"/>
      <c r="J229" s="91"/>
      <c r="K229" s="91"/>
    </row>
    <row r="230" spans="2:11" ht="24.95" hidden="1" customHeight="1" thickBot="1" x14ac:dyDescent="0.25">
      <c r="B230" s="43">
        <v>42103003</v>
      </c>
      <c r="C230" s="42" t="s">
        <v>234</v>
      </c>
      <c r="D230" s="99"/>
      <c r="E230" s="91"/>
      <c r="F230" s="90"/>
      <c r="G230" s="91"/>
      <c r="H230" s="91"/>
      <c r="I230" s="91"/>
      <c r="J230" s="91"/>
      <c r="K230" s="91"/>
    </row>
    <row r="231" spans="2:11" ht="24.95" hidden="1" customHeight="1" thickBot="1" x14ac:dyDescent="0.25">
      <c r="B231" s="43">
        <v>42103004</v>
      </c>
      <c r="C231" s="42" t="s">
        <v>235</v>
      </c>
      <c r="D231" s="99"/>
      <c r="E231" s="91"/>
      <c r="F231" s="90"/>
      <c r="G231" s="91"/>
      <c r="H231" s="91"/>
      <c r="I231" s="91"/>
      <c r="J231" s="91"/>
      <c r="K231" s="91"/>
    </row>
    <row r="232" spans="2:11" ht="24.95" hidden="1" customHeight="1" thickBot="1" x14ac:dyDescent="0.25">
      <c r="B232" s="43">
        <v>42103005</v>
      </c>
      <c r="C232" s="42" t="s">
        <v>236</v>
      </c>
      <c r="D232" s="99"/>
      <c r="E232" s="91"/>
      <c r="F232" s="90"/>
      <c r="G232" s="91"/>
      <c r="H232" s="91"/>
      <c r="I232" s="91"/>
      <c r="J232" s="91"/>
      <c r="K232" s="91"/>
    </row>
    <row r="233" spans="2:11" ht="24.95" hidden="1" customHeight="1" thickBot="1" x14ac:dyDescent="0.25">
      <c r="B233" s="43">
        <v>42103006</v>
      </c>
      <c r="C233" s="42" t="s">
        <v>237</v>
      </c>
      <c r="D233" s="99"/>
      <c r="E233" s="91"/>
      <c r="F233" s="90"/>
      <c r="G233" s="91"/>
      <c r="H233" s="91"/>
      <c r="I233" s="91"/>
      <c r="J233" s="91"/>
      <c r="K233" s="91"/>
    </row>
    <row r="234" spans="2:11" ht="24.95" hidden="1" customHeight="1" thickBot="1" x14ac:dyDescent="0.25">
      <c r="B234" s="43">
        <v>42103007</v>
      </c>
      <c r="C234" s="42" t="s">
        <v>238</v>
      </c>
      <c r="D234" s="99"/>
      <c r="E234" s="91"/>
      <c r="F234" s="90"/>
      <c r="G234" s="91"/>
      <c r="H234" s="91"/>
      <c r="I234" s="91"/>
      <c r="J234" s="91"/>
      <c r="K234" s="91"/>
    </row>
    <row r="235" spans="2:11" ht="24.95" hidden="1" customHeight="1" thickBot="1" x14ac:dyDescent="0.25">
      <c r="B235" s="43">
        <v>42103008</v>
      </c>
      <c r="C235" s="42" t="s">
        <v>239</v>
      </c>
      <c r="D235" s="99"/>
      <c r="E235" s="91"/>
      <c r="F235" s="90"/>
      <c r="G235" s="91"/>
      <c r="H235" s="91"/>
      <c r="I235" s="91"/>
      <c r="J235" s="91"/>
      <c r="K235" s="91"/>
    </row>
    <row r="236" spans="2:11" ht="24.95" hidden="1" customHeight="1" thickBot="1" x14ac:dyDescent="0.25">
      <c r="B236" s="43">
        <v>42103009</v>
      </c>
      <c r="C236" s="42" t="s">
        <v>405</v>
      </c>
      <c r="D236" s="99"/>
      <c r="E236" s="91"/>
      <c r="F236" s="90"/>
      <c r="G236" s="91"/>
      <c r="H236" s="91"/>
      <c r="I236" s="91"/>
      <c r="J236" s="91"/>
      <c r="K236" s="91"/>
    </row>
    <row r="237" spans="2:11" ht="24.95" hidden="1" customHeight="1" thickBot="1" x14ac:dyDescent="0.25">
      <c r="B237" s="43">
        <v>42103010</v>
      </c>
      <c r="C237" s="42" t="s">
        <v>239</v>
      </c>
      <c r="D237" s="99"/>
      <c r="E237" s="91"/>
      <c r="F237" s="90"/>
      <c r="G237" s="91"/>
      <c r="H237" s="91"/>
      <c r="I237" s="91"/>
      <c r="J237" s="91"/>
      <c r="K237" s="91"/>
    </row>
    <row r="238" spans="2:11" ht="24.95" hidden="1" customHeight="1" thickBot="1" x14ac:dyDescent="0.25">
      <c r="B238" s="43">
        <v>42103011</v>
      </c>
      <c r="C238" s="42" t="s">
        <v>239</v>
      </c>
      <c r="D238" s="99"/>
      <c r="E238" s="91"/>
      <c r="F238" s="90"/>
      <c r="G238" s="91"/>
      <c r="H238" s="91"/>
      <c r="I238" s="91"/>
      <c r="J238" s="91"/>
      <c r="K238" s="91"/>
    </row>
    <row r="239" spans="2:11" ht="24.95" hidden="1" customHeight="1" thickBot="1" x14ac:dyDescent="0.25">
      <c r="B239" s="43">
        <v>42103012</v>
      </c>
      <c r="C239" s="42" t="s">
        <v>406</v>
      </c>
      <c r="D239" s="99"/>
      <c r="E239" s="91"/>
      <c r="F239" s="90"/>
      <c r="G239" s="91"/>
      <c r="H239" s="91"/>
      <c r="I239" s="91"/>
      <c r="J239" s="91"/>
      <c r="K239" s="91"/>
    </row>
    <row r="240" spans="2:11" ht="24.95" customHeight="1" thickBot="1" x14ac:dyDescent="0.25">
      <c r="B240" s="43">
        <v>42104</v>
      </c>
      <c r="C240" s="46" t="s">
        <v>240</v>
      </c>
      <c r="D240" s="99">
        <f>F240</f>
        <v>0</v>
      </c>
      <c r="E240" s="91"/>
      <c r="F240" s="90">
        <v>0</v>
      </c>
      <c r="G240" s="91"/>
      <c r="H240" s="91"/>
      <c r="I240" s="91"/>
      <c r="J240" s="91"/>
      <c r="K240" s="91"/>
    </row>
    <row r="241" spans="2:11" ht="24.95" hidden="1" customHeight="1" thickBot="1" x14ac:dyDescent="0.25">
      <c r="B241" s="43">
        <v>42104001</v>
      </c>
      <c r="C241" s="42" t="s">
        <v>241</v>
      </c>
      <c r="D241" s="99"/>
      <c r="E241" s="91"/>
      <c r="F241" s="90"/>
      <c r="G241" s="91"/>
      <c r="H241" s="91"/>
      <c r="I241" s="91"/>
      <c r="J241" s="91"/>
      <c r="K241" s="91"/>
    </row>
    <row r="242" spans="2:11" ht="24.95" hidden="1" customHeight="1" thickBot="1" x14ac:dyDescent="0.25">
      <c r="B242" s="43">
        <v>42104002</v>
      </c>
      <c r="C242" s="42" t="s">
        <v>242</v>
      </c>
      <c r="D242" s="99"/>
      <c r="E242" s="91"/>
      <c r="F242" s="90"/>
      <c r="G242" s="91"/>
      <c r="H242" s="91"/>
      <c r="I242" s="91"/>
      <c r="J242" s="91"/>
      <c r="K242" s="91"/>
    </row>
    <row r="243" spans="2:11" ht="24.95" hidden="1" customHeight="1" thickBot="1" x14ac:dyDescent="0.25">
      <c r="B243" s="43">
        <v>42104003</v>
      </c>
      <c r="C243" s="42" t="s">
        <v>243</v>
      </c>
      <c r="D243" s="99"/>
      <c r="E243" s="91"/>
      <c r="F243" s="90"/>
      <c r="G243" s="91"/>
      <c r="H243" s="91"/>
      <c r="I243" s="91"/>
      <c r="J243" s="91"/>
      <c r="K243" s="91"/>
    </row>
    <row r="244" spans="2:11" ht="24.95" hidden="1" customHeight="1" thickBot="1" x14ac:dyDescent="0.25">
      <c r="B244" s="43">
        <v>42104004</v>
      </c>
      <c r="C244" s="42" t="s">
        <v>244</v>
      </c>
      <c r="D244" s="99"/>
      <c r="E244" s="91"/>
      <c r="F244" s="90"/>
      <c r="G244" s="91"/>
      <c r="H244" s="91"/>
      <c r="I244" s="91"/>
      <c r="J244" s="91"/>
      <c r="K244" s="91"/>
    </row>
    <row r="245" spans="2:11" ht="24.95" hidden="1" customHeight="1" thickBot="1" x14ac:dyDescent="0.25">
      <c r="B245" s="43">
        <v>42104005</v>
      </c>
      <c r="C245" s="42" t="s">
        <v>395</v>
      </c>
      <c r="D245" s="99"/>
      <c r="E245" s="91"/>
      <c r="F245" s="90"/>
      <c r="G245" s="91"/>
      <c r="H245" s="91"/>
      <c r="I245" s="91"/>
      <c r="J245" s="91"/>
      <c r="K245" s="91"/>
    </row>
    <row r="246" spans="2:11" ht="24.95" customHeight="1" thickBot="1" x14ac:dyDescent="0.25">
      <c r="B246" s="43">
        <v>42105</v>
      </c>
      <c r="C246" s="45" t="s">
        <v>245</v>
      </c>
      <c r="D246" s="99">
        <f>F246</f>
        <v>0</v>
      </c>
      <c r="E246" s="91"/>
      <c r="F246" s="90">
        <v>0</v>
      </c>
      <c r="G246" s="91"/>
      <c r="H246" s="91"/>
      <c r="I246" s="91"/>
      <c r="J246" s="91"/>
      <c r="K246" s="91"/>
    </row>
    <row r="247" spans="2:11" ht="24.95" hidden="1" customHeight="1" thickBot="1" x14ac:dyDescent="0.25">
      <c r="B247" s="43">
        <v>42105001</v>
      </c>
      <c r="C247" s="42" t="s">
        <v>246</v>
      </c>
      <c r="D247" s="99"/>
      <c r="E247" s="91"/>
      <c r="F247" s="90"/>
      <c r="G247" s="91"/>
      <c r="H247" s="91"/>
      <c r="I247" s="91"/>
      <c r="J247" s="91"/>
      <c r="K247" s="91"/>
    </row>
    <row r="248" spans="2:11" ht="24.95" hidden="1" customHeight="1" thickBot="1" x14ac:dyDescent="0.25">
      <c r="B248" s="43">
        <v>42105002</v>
      </c>
      <c r="C248" s="42" t="s">
        <v>247</v>
      </c>
      <c r="D248" s="99"/>
      <c r="E248" s="91"/>
      <c r="F248" s="90"/>
      <c r="G248" s="91"/>
      <c r="H248" s="91"/>
      <c r="I248" s="91"/>
      <c r="J248" s="91"/>
      <c r="K248" s="91"/>
    </row>
    <row r="249" spans="2:11" ht="24.95" hidden="1" customHeight="1" thickBot="1" x14ac:dyDescent="0.25">
      <c r="B249" s="43">
        <v>42105003</v>
      </c>
      <c r="C249" s="42" t="s">
        <v>248</v>
      </c>
      <c r="D249" s="99"/>
      <c r="E249" s="91"/>
      <c r="F249" s="90"/>
      <c r="G249" s="91"/>
      <c r="H249" s="91"/>
      <c r="I249" s="91"/>
      <c r="J249" s="91"/>
      <c r="K249" s="91"/>
    </row>
    <row r="250" spans="2:11" ht="24.95" hidden="1" customHeight="1" thickBot="1" x14ac:dyDescent="0.25">
      <c r="B250" s="43">
        <v>42105004</v>
      </c>
      <c r="C250" s="42" t="s">
        <v>249</v>
      </c>
      <c r="D250" s="99"/>
      <c r="E250" s="91"/>
      <c r="F250" s="90"/>
      <c r="G250" s="91"/>
      <c r="H250" s="91"/>
      <c r="I250" s="91"/>
      <c r="J250" s="91"/>
      <c r="K250" s="91"/>
    </row>
    <row r="251" spans="2:11" ht="24.95" hidden="1" customHeight="1" thickBot="1" x14ac:dyDescent="0.25">
      <c r="B251" s="43">
        <v>42105005</v>
      </c>
      <c r="C251" s="42" t="s">
        <v>250</v>
      </c>
      <c r="D251" s="99"/>
      <c r="E251" s="91"/>
      <c r="F251" s="90"/>
      <c r="G251" s="91"/>
      <c r="H251" s="91"/>
      <c r="I251" s="91"/>
      <c r="J251" s="91"/>
      <c r="K251" s="91"/>
    </row>
    <row r="252" spans="2:11" ht="24.95" hidden="1" customHeight="1" thickBot="1" x14ac:dyDescent="0.25">
      <c r="B252" s="43">
        <v>42105006</v>
      </c>
      <c r="C252" s="42" t="s">
        <v>251</v>
      </c>
      <c r="D252" s="99"/>
      <c r="E252" s="91"/>
      <c r="F252" s="90"/>
      <c r="G252" s="91"/>
      <c r="H252" s="91"/>
      <c r="I252" s="91"/>
      <c r="J252" s="91"/>
      <c r="K252" s="91"/>
    </row>
    <row r="253" spans="2:11" ht="24.95" hidden="1" customHeight="1" thickBot="1" x14ac:dyDescent="0.25">
      <c r="B253" s="43">
        <v>42105007</v>
      </c>
      <c r="C253" s="42" t="s">
        <v>252</v>
      </c>
      <c r="D253" s="99"/>
      <c r="E253" s="91"/>
      <c r="F253" s="90"/>
      <c r="G253" s="91"/>
      <c r="H253" s="91"/>
      <c r="I253" s="91"/>
      <c r="J253" s="91"/>
      <c r="K253" s="91"/>
    </row>
    <row r="254" spans="2:11" ht="24.95" hidden="1" customHeight="1" thickBot="1" x14ac:dyDescent="0.25">
      <c r="B254" s="43">
        <v>42105008</v>
      </c>
      <c r="C254" s="42" t="s">
        <v>253</v>
      </c>
      <c r="D254" s="99"/>
      <c r="E254" s="91"/>
      <c r="F254" s="90"/>
      <c r="G254" s="91"/>
      <c r="H254" s="91"/>
      <c r="I254" s="91"/>
      <c r="J254" s="91"/>
      <c r="K254" s="91"/>
    </row>
    <row r="255" spans="2:11" ht="24.95" hidden="1" customHeight="1" thickBot="1" x14ac:dyDescent="0.25">
      <c r="B255" s="43">
        <v>42105009</v>
      </c>
      <c r="C255" s="42" t="s">
        <v>254</v>
      </c>
      <c r="D255" s="99"/>
      <c r="E255" s="91"/>
      <c r="F255" s="90"/>
      <c r="G255" s="91"/>
      <c r="H255" s="91"/>
      <c r="I255" s="91"/>
      <c r="J255" s="91"/>
      <c r="K255" s="91"/>
    </row>
    <row r="256" spans="2:11" ht="24.95" hidden="1" customHeight="1" thickBot="1" x14ac:dyDescent="0.25">
      <c r="B256" s="43">
        <v>42105010</v>
      </c>
      <c r="C256" s="44" t="s">
        <v>255</v>
      </c>
      <c r="D256" s="99"/>
      <c r="E256" s="91"/>
      <c r="F256" s="90"/>
      <c r="G256" s="91"/>
      <c r="H256" s="91"/>
      <c r="I256" s="91"/>
      <c r="J256" s="91"/>
      <c r="K256" s="91"/>
    </row>
    <row r="257" spans="2:11" ht="24.95" customHeight="1" thickBot="1" x14ac:dyDescent="0.25">
      <c r="B257" s="43">
        <v>422</v>
      </c>
      <c r="C257" s="45" t="s">
        <v>256</v>
      </c>
      <c r="D257" s="99">
        <f>F257</f>
        <v>180113.23</v>
      </c>
      <c r="E257" s="91"/>
      <c r="F257" s="90">
        <v>180113.23</v>
      </c>
      <c r="G257" s="91"/>
      <c r="H257" s="91"/>
      <c r="I257" s="91"/>
      <c r="J257" s="91"/>
      <c r="K257" s="91"/>
    </row>
    <row r="258" spans="2:11" ht="24.95" hidden="1" customHeight="1" thickBot="1" x14ac:dyDescent="0.25">
      <c r="B258" s="43">
        <v>42201</v>
      </c>
      <c r="C258" s="45" t="s">
        <v>257</v>
      </c>
      <c r="D258" s="99"/>
      <c r="E258" s="91"/>
      <c r="F258" s="89"/>
      <c r="G258" s="91"/>
      <c r="H258" s="91"/>
      <c r="I258" s="91"/>
      <c r="J258" s="91"/>
      <c r="K258" s="91"/>
    </row>
    <row r="259" spans="2:11" ht="24.95" hidden="1" customHeight="1" thickBot="1" x14ac:dyDescent="0.25">
      <c r="B259" s="43">
        <v>42201001</v>
      </c>
      <c r="C259" s="42" t="s">
        <v>257</v>
      </c>
      <c r="D259" s="99"/>
      <c r="E259" s="91"/>
      <c r="F259" s="90"/>
      <c r="G259" s="91"/>
      <c r="H259" s="91"/>
      <c r="I259" s="91"/>
      <c r="J259" s="91"/>
      <c r="K259" s="91"/>
    </row>
    <row r="260" spans="2:11" ht="24.95" hidden="1" customHeight="1" thickBot="1" x14ac:dyDescent="0.25">
      <c r="B260" s="43">
        <v>42202</v>
      </c>
      <c r="C260" s="45" t="s">
        <v>258</v>
      </c>
      <c r="D260" s="99"/>
      <c r="E260" s="91"/>
      <c r="F260" s="89"/>
      <c r="G260" s="91"/>
      <c r="H260" s="91"/>
      <c r="I260" s="91"/>
      <c r="J260" s="91"/>
      <c r="K260" s="91"/>
    </row>
    <row r="261" spans="2:11" ht="24.95" hidden="1" customHeight="1" thickBot="1" x14ac:dyDescent="0.25">
      <c r="B261" s="43">
        <v>42202001</v>
      </c>
      <c r="C261" s="42" t="s">
        <v>258</v>
      </c>
      <c r="D261" s="99"/>
      <c r="E261" s="91"/>
      <c r="F261" s="90"/>
      <c r="G261" s="91"/>
      <c r="H261" s="91"/>
      <c r="I261" s="91"/>
      <c r="J261" s="91"/>
      <c r="K261" s="91"/>
    </row>
    <row r="262" spans="2:11" ht="24.95" hidden="1" customHeight="1" thickBot="1" x14ac:dyDescent="0.25">
      <c r="B262" s="43">
        <v>42203</v>
      </c>
      <c r="C262" s="46" t="s">
        <v>388</v>
      </c>
      <c r="D262" s="99"/>
      <c r="E262" s="91"/>
      <c r="F262" s="89"/>
      <c r="G262" s="91"/>
      <c r="H262" s="91"/>
      <c r="I262" s="91"/>
      <c r="J262" s="91"/>
      <c r="K262" s="91"/>
    </row>
    <row r="263" spans="2:11" ht="24.95" hidden="1" customHeight="1" thickBot="1" x14ac:dyDescent="0.25">
      <c r="B263" s="43">
        <v>42203001</v>
      </c>
      <c r="C263" s="44" t="s">
        <v>388</v>
      </c>
      <c r="D263" s="99"/>
      <c r="E263" s="91"/>
      <c r="F263" s="90"/>
      <c r="G263" s="91"/>
      <c r="H263" s="91"/>
      <c r="I263" s="91"/>
      <c r="J263" s="91"/>
      <c r="K263" s="91"/>
    </row>
    <row r="264" spans="2:11" ht="24.95" customHeight="1" thickBot="1" x14ac:dyDescent="0.25">
      <c r="B264" s="43">
        <v>43</v>
      </c>
      <c r="C264" s="45" t="s">
        <v>259</v>
      </c>
      <c r="D264" s="99">
        <f>H264</f>
        <v>15194.32</v>
      </c>
      <c r="E264" s="91"/>
      <c r="F264" s="91"/>
      <c r="G264" s="91"/>
      <c r="H264" s="89">
        <f>H265</f>
        <v>15194.32</v>
      </c>
      <c r="I264" s="91"/>
      <c r="J264" s="91"/>
      <c r="K264" s="91"/>
    </row>
    <row r="265" spans="2:11" ht="24.95" customHeight="1" thickBot="1" x14ac:dyDescent="0.25">
      <c r="B265" s="43">
        <v>431</v>
      </c>
      <c r="C265" s="45" t="s">
        <v>259</v>
      </c>
      <c r="D265" s="99">
        <f>H265</f>
        <v>15194.32</v>
      </c>
      <c r="E265" s="91"/>
      <c r="F265" s="91"/>
      <c r="G265" s="91"/>
      <c r="H265" s="90">
        <v>15194.32</v>
      </c>
      <c r="I265" s="91"/>
      <c r="J265" s="91"/>
      <c r="K265" s="91"/>
    </row>
    <row r="266" spans="2:11" ht="24.95" hidden="1" customHeight="1" thickBot="1" x14ac:dyDescent="0.25">
      <c r="B266" s="43">
        <v>43101</v>
      </c>
      <c r="C266" s="45" t="s">
        <v>260</v>
      </c>
      <c r="D266" s="99"/>
      <c r="E266" s="91"/>
      <c r="F266" s="91"/>
      <c r="G266" s="91"/>
      <c r="H266" s="89"/>
      <c r="I266" s="91"/>
      <c r="J266" s="91"/>
      <c r="K266" s="91"/>
    </row>
    <row r="267" spans="2:11" ht="24.95" hidden="1" customHeight="1" thickBot="1" x14ac:dyDescent="0.25">
      <c r="B267" s="43">
        <v>43101001</v>
      </c>
      <c r="C267" s="42" t="s">
        <v>260</v>
      </c>
      <c r="D267" s="99"/>
      <c r="E267" s="91"/>
      <c r="F267" s="91"/>
      <c r="G267" s="91"/>
      <c r="H267" s="90"/>
      <c r="I267" s="91"/>
      <c r="J267" s="91"/>
      <c r="K267" s="91"/>
    </row>
    <row r="268" spans="2:11" ht="24.95" hidden="1" customHeight="1" thickBot="1" x14ac:dyDescent="0.25">
      <c r="B268" s="43">
        <v>43103</v>
      </c>
      <c r="C268" s="45" t="s">
        <v>261</v>
      </c>
      <c r="D268" s="99"/>
      <c r="E268" s="91"/>
      <c r="F268" s="91"/>
      <c r="G268" s="91"/>
      <c r="H268" s="89"/>
      <c r="I268" s="91"/>
      <c r="J268" s="91"/>
      <c r="K268" s="91"/>
    </row>
    <row r="269" spans="2:11" ht="24.95" hidden="1" customHeight="1" thickBot="1" x14ac:dyDescent="0.25">
      <c r="B269" s="43">
        <v>43103001</v>
      </c>
      <c r="C269" s="42" t="s">
        <v>262</v>
      </c>
      <c r="D269" s="99"/>
      <c r="E269" s="91"/>
      <c r="F269" s="91"/>
      <c r="G269" s="91"/>
      <c r="H269" s="90"/>
      <c r="I269" s="91"/>
      <c r="J269" s="91"/>
      <c r="K269" s="91"/>
    </row>
    <row r="270" spans="2:11" ht="24.95" hidden="1" customHeight="1" thickBot="1" x14ac:dyDescent="0.25">
      <c r="B270" s="43">
        <v>43103002</v>
      </c>
      <c r="C270" s="42" t="s">
        <v>186</v>
      </c>
      <c r="D270" s="99"/>
      <c r="E270" s="91"/>
      <c r="F270" s="91"/>
      <c r="G270" s="91"/>
      <c r="H270" s="90"/>
      <c r="I270" s="91"/>
      <c r="J270" s="91"/>
      <c r="K270" s="91"/>
    </row>
    <row r="271" spans="2:11" ht="24.95" hidden="1" customHeight="1" thickBot="1" x14ac:dyDescent="0.25">
      <c r="B271" s="43">
        <v>43103003</v>
      </c>
      <c r="C271" s="42" t="s">
        <v>197</v>
      </c>
      <c r="D271" s="99"/>
      <c r="E271" s="91"/>
      <c r="F271" s="91"/>
      <c r="G271" s="91"/>
      <c r="H271" s="90"/>
      <c r="I271" s="91"/>
      <c r="J271" s="91"/>
      <c r="K271" s="91"/>
    </row>
    <row r="272" spans="2:11" ht="24.95" hidden="1" customHeight="1" thickBot="1" x14ac:dyDescent="0.25">
      <c r="B272" s="43">
        <v>43104</v>
      </c>
      <c r="C272" s="45" t="s">
        <v>263</v>
      </c>
      <c r="D272" s="99"/>
      <c r="E272" s="91"/>
      <c r="F272" s="91"/>
      <c r="G272" s="91"/>
      <c r="H272" s="89"/>
      <c r="I272" s="91"/>
      <c r="J272" s="91"/>
      <c r="K272" s="91"/>
    </row>
    <row r="273" spans="2:11" ht="24.95" hidden="1" customHeight="1" thickBot="1" x14ac:dyDescent="0.25">
      <c r="B273" s="43">
        <v>43104001</v>
      </c>
      <c r="C273" s="42" t="s">
        <v>264</v>
      </c>
      <c r="D273" s="99"/>
      <c r="E273" s="91"/>
      <c r="F273" s="91"/>
      <c r="G273" s="91"/>
      <c r="H273" s="90"/>
      <c r="I273" s="91"/>
      <c r="J273" s="91"/>
      <c r="K273" s="91"/>
    </row>
    <row r="274" spans="2:11" ht="24.95" hidden="1" customHeight="1" thickBot="1" x14ac:dyDescent="0.25">
      <c r="B274" s="43">
        <v>43104002</v>
      </c>
      <c r="C274" s="42" t="s">
        <v>265</v>
      </c>
      <c r="D274" s="99"/>
      <c r="E274" s="91"/>
      <c r="F274" s="91"/>
      <c r="G274" s="91"/>
      <c r="H274" s="89"/>
      <c r="I274" s="91"/>
      <c r="J274" s="91"/>
      <c r="K274" s="91"/>
    </row>
    <row r="275" spans="2:11" ht="24.95" hidden="1" customHeight="1" thickBot="1" x14ac:dyDescent="0.25">
      <c r="B275" s="43">
        <v>4310400201</v>
      </c>
      <c r="C275" s="42" t="s">
        <v>266</v>
      </c>
      <c r="D275" s="99"/>
      <c r="E275" s="91"/>
      <c r="F275" s="91"/>
      <c r="G275" s="91"/>
      <c r="H275" s="90"/>
      <c r="I275" s="91"/>
      <c r="J275" s="91"/>
      <c r="K275" s="91"/>
    </row>
    <row r="276" spans="2:11" ht="24.95" hidden="1" customHeight="1" thickBot="1" x14ac:dyDescent="0.25">
      <c r="B276" s="43">
        <v>4310400202</v>
      </c>
      <c r="C276" s="42" t="s">
        <v>267</v>
      </c>
      <c r="D276" s="99"/>
      <c r="E276" s="91"/>
      <c r="F276" s="91"/>
      <c r="G276" s="91"/>
      <c r="H276" s="90"/>
      <c r="I276" s="91"/>
      <c r="J276" s="91"/>
      <c r="K276" s="91"/>
    </row>
    <row r="277" spans="2:11" ht="24.95" hidden="1" customHeight="1" thickBot="1" x14ac:dyDescent="0.25">
      <c r="B277" s="43">
        <v>4310400203</v>
      </c>
      <c r="C277" s="42" t="s">
        <v>268</v>
      </c>
      <c r="D277" s="99"/>
      <c r="E277" s="91"/>
      <c r="F277" s="91"/>
      <c r="G277" s="91"/>
      <c r="H277" s="90"/>
      <c r="I277" s="91"/>
      <c r="J277" s="91"/>
      <c r="K277" s="91"/>
    </row>
    <row r="278" spans="2:11" ht="24.95" hidden="1" customHeight="1" thickBot="1" x14ac:dyDescent="0.25">
      <c r="B278" s="43">
        <v>4310400204</v>
      </c>
      <c r="C278" s="42" t="s">
        <v>269</v>
      </c>
      <c r="D278" s="99"/>
      <c r="E278" s="91"/>
      <c r="F278" s="91"/>
      <c r="G278" s="91"/>
      <c r="H278" s="90"/>
      <c r="I278" s="91"/>
      <c r="J278" s="91"/>
      <c r="K278" s="91"/>
    </row>
    <row r="279" spans="2:11" ht="24.95" hidden="1" customHeight="1" thickBot="1" x14ac:dyDescent="0.25">
      <c r="B279" s="43">
        <v>4310400205</v>
      </c>
      <c r="C279" s="42" t="s">
        <v>213</v>
      </c>
      <c r="D279" s="99"/>
      <c r="E279" s="91"/>
      <c r="F279" s="91"/>
      <c r="G279" s="91"/>
      <c r="H279" s="90"/>
      <c r="I279" s="91"/>
      <c r="J279" s="91"/>
      <c r="K279" s="91"/>
    </row>
    <row r="280" spans="2:11" ht="24.95" hidden="1" customHeight="1" thickBot="1" x14ac:dyDescent="0.25">
      <c r="B280" s="43">
        <v>43104003</v>
      </c>
      <c r="C280" s="42" t="s">
        <v>215</v>
      </c>
      <c r="D280" s="99"/>
      <c r="E280" s="91"/>
      <c r="F280" s="91"/>
      <c r="G280" s="91"/>
      <c r="H280" s="89"/>
      <c r="I280" s="91"/>
      <c r="J280" s="91"/>
      <c r="K280" s="91"/>
    </row>
    <row r="281" spans="2:11" ht="24.95" hidden="1" customHeight="1" thickBot="1" x14ac:dyDescent="0.25">
      <c r="B281" s="43">
        <v>4310400301</v>
      </c>
      <c r="C281" s="42" t="s">
        <v>216</v>
      </c>
      <c r="D281" s="99"/>
      <c r="E281" s="91"/>
      <c r="F281" s="91"/>
      <c r="G281" s="91"/>
      <c r="H281" s="90"/>
      <c r="I281" s="91"/>
      <c r="J281" s="91"/>
      <c r="K281" s="91"/>
    </row>
    <row r="282" spans="2:11" ht="24.95" hidden="1" customHeight="1" thickBot="1" x14ac:dyDescent="0.25">
      <c r="B282" s="43">
        <v>4310400302</v>
      </c>
      <c r="C282" s="42" t="s">
        <v>270</v>
      </c>
      <c r="D282" s="99"/>
      <c r="E282" s="91"/>
      <c r="F282" s="91"/>
      <c r="G282" s="91"/>
      <c r="H282" s="90"/>
      <c r="I282" s="91"/>
      <c r="J282" s="91"/>
      <c r="K282" s="91"/>
    </row>
    <row r="283" spans="2:11" ht="24.95" hidden="1" customHeight="1" thickBot="1" x14ac:dyDescent="0.25">
      <c r="B283" s="43">
        <v>4310400303</v>
      </c>
      <c r="C283" s="42" t="s">
        <v>218</v>
      </c>
      <c r="D283" s="99"/>
      <c r="E283" s="91"/>
      <c r="F283" s="91"/>
      <c r="G283" s="91"/>
      <c r="H283" s="90"/>
      <c r="I283" s="91"/>
      <c r="J283" s="91"/>
      <c r="K283" s="91"/>
    </row>
    <row r="284" spans="2:11" ht="24.95" hidden="1" customHeight="1" thickBot="1" x14ac:dyDescent="0.25">
      <c r="B284" s="43">
        <v>43104004</v>
      </c>
      <c r="C284" s="42" t="s">
        <v>271</v>
      </c>
      <c r="D284" s="99"/>
      <c r="E284" s="91"/>
      <c r="F284" s="91"/>
      <c r="G284" s="91"/>
      <c r="H284" s="89"/>
      <c r="I284" s="91"/>
      <c r="J284" s="91"/>
      <c r="K284" s="91"/>
    </row>
    <row r="285" spans="2:11" ht="24.95" hidden="1" customHeight="1" thickBot="1" x14ac:dyDescent="0.25">
      <c r="B285" s="43">
        <v>4310400401</v>
      </c>
      <c r="C285" s="42" t="s">
        <v>271</v>
      </c>
      <c r="D285" s="99"/>
      <c r="E285" s="91"/>
      <c r="F285" s="91"/>
      <c r="G285" s="91"/>
      <c r="H285" s="90"/>
      <c r="I285" s="91"/>
      <c r="J285" s="91"/>
      <c r="K285" s="91"/>
    </row>
    <row r="286" spans="2:11" ht="24.95" hidden="1" customHeight="1" thickBot="1" x14ac:dyDescent="0.25">
      <c r="B286" s="43">
        <v>43105</v>
      </c>
      <c r="C286" s="45" t="s">
        <v>272</v>
      </c>
      <c r="D286" s="99"/>
      <c r="E286" s="91"/>
      <c r="F286" s="91"/>
      <c r="G286" s="91"/>
      <c r="H286" s="89"/>
      <c r="I286" s="91"/>
      <c r="J286" s="91"/>
      <c r="K286" s="91"/>
    </row>
    <row r="287" spans="2:11" ht="24.95" hidden="1" customHeight="1" thickBot="1" x14ac:dyDescent="0.25">
      <c r="B287" s="43">
        <v>43105001</v>
      </c>
      <c r="C287" s="42" t="s">
        <v>272</v>
      </c>
      <c r="D287" s="99"/>
      <c r="E287" s="91"/>
      <c r="F287" s="91"/>
      <c r="G287" s="91"/>
      <c r="H287" s="90"/>
      <c r="I287" s="91"/>
      <c r="J287" s="91"/>
      <c r="K287" s="91"/>
    </row>
    <row r="288" spans="2:11" ht="24.95" hidden="1" customHeight="1" thickBot="1" x14ac:dyDescent="0.25">
      <c r="B288" s="43">
        <v>43106</v>
      </c>
      <c r="C288" s="45" t="s">
        <v>273</v>
      </c>
      <c r="D288" s="99"/>
      <c r="E288" s="91"/>
      <c r="F288" s="91"/>
      <c r="G288" s="91"/>
      <c r="H288" s="89"/>
      <c r="I288" s="91"/>
      <c r="J288" s="91"/>
      <c r="K288" s="91"/>
    </row>
    <row r="289" spans="2:11" ht="24.95" hidden="1" customHeight="1" thickBot="1" x14ac:dyDescent="0.25">
      <c r="B289" s="43">
        <v>43106001</v>
      </c>
      <c r="C289" s="42" t="s">
        <v>274</v>
      </c>
      <c r="D289" s="99"/>
      <c r="E289" s="91"/>
      <c r="F289" s="91"/>
      <c r="G289" s="91"/>
      <c r="H289" s="90"/>
      <c r="I289" s="91"/>
      <c r="J289" s="91"/>
      <c r="K289" s="91"/>
    </row>
    <row r="290" spans="2:11" ht="24.95" hidden="1" customHeight="1" thickBot="1" x14ac:dyDescent="0.25">
      <c r="B290" s="43">
        <v>43106002</v>
      </c>
      <c r="C290" s="42" t="s">
        <v>275</v>
      </c>
      <c r="D290" s="99"/>
      <c r="E290" s="91"/>
      <c r="F290" s="91"/>
      <c r="G290" s="91"/>
      <c r="H290" s="90"/>
      <c r="I290" s="91"/>
      <c r="J290" s="91"/>
      <c r="K290" s="91"/>
    </row>
    <row r="291" spans="2:11" ht="24.95" hidden="1" customHeight="1" thickBot="1" x14ac:dyDescent="0.25">
      <c r="B291" s="43">
        <v>43106003</v>
      </c>
      <c r="C291" s="42" t="s">
        <v>276</v>
      </c>
      <c r="D291" s="99"/>
      <c r="E291" s="91"/>
      <c r="F291" s="91"/>
      <c r="G291" s="91"/>
      <c r="H291" s="90"/>
      <c r="I291" s="91"/>
      <c r="J291" s="91"/>
      <c r="K291" s="91"/>
    </row>
    <row r="292" spans="2:11" ht="24.95" hidden="1" customHeight="1" thickBot="1" x14ac:dyDescent="0.25">
      <c r="B292" s="43">
        <v>43106004</v>
      </c>
      <c r="C292" s="42" t="s">
        <v>277</v>
      </c>
      <c r="D292" s="99"/>
      <c r="E292" s="91"/>
      <c r="F292" s="91"/>
      <c r="G292" s="91"/>
      <c r="H292" s="90"/>
      <c r="I292" s="91"/>
      <c r="J292" s="91"/>
      <c r="K292" s="91"/>
    </row>
    <row r="293" spans="2:11" ht="24.95" customHeight="1" thickBot="1" x14ac:dyDescent="0.25">
      <c r="B293" s="43">
        <v>47</v>
      </c>
      <c r="C293" s="45" t="s">
        <v>278</v>
      </c>
      <c r="D293" s="99">
        <f>SUM(E293:K293)</f>
        <v>0</v>
      </c>
      <c r="E293" s="89">
        <f>E294</f>
        <v>0</v>
      </c>
      <c r="F293" s="89">
        <f t="shared" ref="F293:K293" si="5">F294</f>
        <v>0</v>
      </c>
      <c r="G293" s="89">
        <f t="shared" si="5"/>
        <v>0</v>
      </c>
      <c r="H293" s="89">
        <f t="shared" si="5"/>
        <v>0</v>
      </c>
      <c r="I293" s="89">
        <f t="shared" si="5"/>
        <v>0</v>
      </c>
      <c r="J293" s="89">
        <f t="shared" si="5"/>
        <v>0</v>
      </c>
      <c r="K293" s="89">
        <f t="shared" si="5"/>
        <v>0</v>
      </c>
    </row>
    <row r="294" spans="2:11" ht="24.95" customHeight="1" thickBot="1" x14ac:dyDescent="0.25">
      <c r="B294" s="43">
        <v>471</v>
      </c>
      <c r="C294" s="45" t="s">
        <v>278</v>
      </c>
      <c r="D294" s="99">
        <f>SUM(E294:K294)</f>
        <v>0</v>
      </c>
      <c r="E294" s="90">
        <v>0</v>
      </c>
      <c r="F294" s="90">
        <v>0</v>
      </c>
      <c r="G294" s="90">
        <v>0</v>
      </c>
      <c r="H294" s="90">
        <v>0</v>
      </c>
      <c r="I294" s="90">
        <v>0</v>
      </c>
      <c r="J294" s="90">
        <v>0</v>
      </c>
      <c r="K294" s="90">
        <v>0</v>
      </c>
    </row>
    <row r="295" spans="2:11" ht="24.95" hidden="1" customHeight="1" thickBot="1" x14ac:dyDescent="0.25">
      <c r="B295" s="43">
        <v>47101</v>
      </c>
      <c r="C295" s="45" t="s">
        <v>278</v>
      </c>
      <c r="D295" s="99"/>
      <c r="E295" s="89"/>
      <c r="F295" s="89"/>
      <c r="G295" s="89"/>
      <c r="H295" s="89"/>
      <c r="I295" s="89"/>
      <c r="J295" s="89"/>
      <c r="K295" s="89"/>
    </row>
    <row r="296" spans="2:11" ht="24.95" hidden="1" customHeight="1" thickBot="1" x14ac:dyDescent="0.25">
      <c r="B296" s="43">
        <v>47101001</v>
      </c>
      <c r="C296" s="42" t="s">
        <v>279</v>
      </c>
      <c r="D296" s="99"/>
      <c r="E296" s="90"/>
      <c r="F296" s="90"/>
      <c r="G296" s="90"/>
      <c r="H296" s="90"/>
      <c r="I296" s="90"/>
      <c r="J296" s="90"/>
      <c r="K296" s="90"/>
    </row>
    <row r="297" spans="2:11" ht="24.95" hidden="1" customHeight="1" thickBot="1" x14ac:dyDescent="0.25">
      <c r="B297" s="43">
        <v>47101002</v>
      </c>
      <c r="C297" s="42" t="s">
        <v>280</v>
      </c>
      <c r="D297" s="99"/>
      <c r="E297" s="90"/>
      <c r="F297" s="90"/>
      <c r="G297" s="90"/>
      <c r="H297" s="90"/>
      <c r="I297" s="90"/>
      <c r="J297" s="90"/>
      <c r="K297" s="90"/>
    </row>
    <row r="298" spans="2:11" ht="24.95" hidden="1" customHeight="1" thickBot="1" x14ac:dyDescent="0.25">
      <c r="B298" s="43">
        <v>47101003</v>
      </c>
      <c r="C298" s="42" t="s">
        <v>281</v>
      </c>
      <c r="D298" s="99"/>
      <c r="E298" s="90"/>
      <c r="F298" s="90"/>
      <c r="G298" s="90"/>
      <c r="H298" s="90"/>
      <c r="I298" s="90"/>
      <c r="J298" s="90"/>
      <c r="K298" s="90"/>
    </row>
    <row r="299" spans="2:11" ht="24.95" hidden="1" customHeight="1" thickBot="1" x14ac:dyDescent="0.25">
      <c r="B299" s="43">
        <v>47101004</v>
      </c>
      <c r="C299" s="42" t="s">
        <v>282</v>
      </c>
      <c r="D299" s="99"/>
      <c r="E299" s="90"/>
      <c r="F299" s="90"/>
      <c r="G299" s="90"/>
      <c r="H299" s="90"/>
      <c r="I299" s="90"/>
      <c r="J299" s="90"/>
      <c r="K299" s="90"/>
    </row>
    <row r="300" spans="2:11" ht="24.95" hidden="1" customHeight="1" thickBot="1" x14ac:dyDescent="0.25">
      <c r="B300" s="43">
        <v>47101005</v>
      </c>
      <c r="C300" s="42" t="s">
        <v>283</v>
      </c>
      <c r="D300" s="99"/>
      <c r="E300" s="90"/>
      <c r="F300" s="90"/>
      <c r="G300" s="90"/>
      <c r="H300" s="90"/>
      <c r="I300" s="90"/>
      <c r="J300" s="90"/>
      <c r="K300" s="90"/>
    </row>
    <row r="301" spans="2:11" ht="39.950000000000003" customHeight="1" thickBot="1" x14ac:dyDescent="0.25">
      <c r="B301" s="148" t="s">
        <v>387</v>
      </c>
      <c r="C301" s="148" t="s">
        <v>284</v>
      </c>
      <c r="D301" s="58">
        <f>D6+D210+D264+D293</f>
        <v>1186468.58</v>
      </c>
      <c r="E301" s="58">
        <f>E6</f>
        <v>50951.630000000005</v>
      </c>
      <c r="F301" s="58">
        <f>F210</f>
        <v>904039.72</v>
      </c>
      <c r="G301" s="58">
        <f>G6</f>
        <v>202711.84</v>
      </c>
      <c r="H301" s="58">
        <f>H264</f>
        <v>15194.32</v>
      </c>
      <c r="I301" s="58">
        <f>I6</f>
        <v>13000</v>
      </c>
      <c r="J301" s="58">
        <f t="shared" ref="J301:K301" si="6">J6</f>
        <v>71.069999999999993</v>
      </c>
      <c r="K301" s="58">
        <f t="shared" si="6"/>
        <v>500</v>
      </c>
    </row>
  </sheetData>
  <mergeCells count="2">
    <mergeCell ref="B2:K2"/>
    <mergeCell ref="B301:C301"/>
  </mergeCells>
  <pageMargins left="0.19685039370078741" right="0.19685039370078741" top="0.35433070866141736" bottom="0.35433070866141736" header="0.19685039370078741" footer="0.19685039370078741"/>
  <pageSetup paperSize="9" orientation="portrait" r:id="rId1"/>
  <ignoredErrors>
    <ignoredError sqref="F301 H301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B2:N15"/>
  <sheetViews>
    <sheetView rightToLeft="1" workbookViewId="0">
      <selection activeCell="I11" sqref="I11"/>
    </sheetView>
  </sheetViews>
  <sheetFormatPr defaultRowHeight="14.25" x14ac:dyDescent="0.2"/>
  <cols>
    <col min="1" max="1" width="1" customWidth="1"/>
    <col min="2" max="2" width="3.625" customWidth="1"/>
    <col min="3" max="3" width="15.625" customWidth="1"/>
    <col min="4" max="6" width="8.125" customWidth="1"/>
    <col min="7" max="11" width="7.625" customWidth="1"/>
    <col min="12" max="14" width="15.625" customWidth="1"/>
  </cols>
  <sheetData>
    <row r="2" spans="2:14" ht="24.95" customHeight="1" x14ac:dyDescent="0.2">
      <c r="B2" s="150" t="s">
        <v>285</v>
      </c>
      <c r="C2" s="150"/>
      <c r="D2" s="150"/>
      <c r="E2" s="150"/>
      <c r="F2" s="150"/>
      <c r="G2" s="150"/>
      <c r="H2" s="150"/>
      <c r="I2" s="150"/>
      <c r="J2" s="150"/>
      <c r="K2" s="150"/>
      <c r="L2" s="150"/>
      <c r="M2" s="150"/>
      <c r="N2" s="150"/>
    </row>
    <row r="3" spans="2:14" ht="3.75" customHeight="1" thickBot="1" x14ac:dyDescent="0.25"/>
    <row r="4" spans="2:14" ht="42.95" customHeight="1" thickTop="1" x14ac:dyDescent="0.2">
      <c r="B4" s="151" t="s">
        <v>286</v>
      </c>
      <c r="C4" s="153" t="s">
        <v>287</v>
      </c>
      <c r="D4" s="153" t="s">
        <v>288</v>
      </c>
      <c r="E4" s="153" t="s">
        <v>289</v>
      </c>
      <c r="F4" s="155" t="s">
        <v>290</v>
      </c>
      <c r="G4" s="157" t="s">
        <v>396</v>
      </c>
      <c r="H4" s="158"/>
      <c r="I4" s="158"/>
      <c r="J4" s="158"/>
      <c r="K4" s="159"/>
      <c r="L4" s="160" t="s">
        <v>291</v>
      </c>
      <c r="M4" s="162" t="s">
        <v>292</v>
      </c>
      <c r="N4" s="164" t="s">
        <v>293</v>
      </c>
    </row>
    <row r="5" spans="2:14" ht="24.95" customHeight="1" thickBot="1" x14ac:dyDescent="0.3">
      <c r="B5" s="152"/>
      <c r="C5" s="154"/>
      <c r="D5" s="154"/>
      <c r="E5" s="154"/>
      <c r="F5" s="156"/>
      <c r="G5" s="49">
        <v>1</v>
      </c>
      <c r="H5" s="50">
        <v>2</v>
      </c>
      <c r="I5" s="50">
        <v>3</v>
      </c>
      <c r="J5" s="50">
        <v>4</v>
      </c>
      <c r="K5" s="51">
        <v>5</v>
      </c>
      <c r="L5" s="161"/>
      <c r="M5" s="163"/>
      <c r="N5" s="165"/>
    </row>
    <row r="6" spans="2:14" ht="39" customHeight="1" thickTop="1" x14ac:dyDescent="0.2">
      <c r="B6" s="47">
        <v>1</v>
      </c>
      <c r="C6" s="4"/>
      <c r="D6" s="4"/>
      <c r="E6" s="4"/>
      <c r="F6" s="4"/>
      <c r="G6" s="5"/>
      <c r="H6" s="6"/>
      <c r="I6" s="6"/>
      <c r="J6" s="6"/>
      <c r="K6" s="7"/>
      <c r="L6" s="8"/>
      <c r="M6" s="9"/>
      <c r="N6" s="9"/>
    </row>
    <row r="7" spans="2:14" ht="39" customHeight="1" x14ac:dyDescent="0.2">
      <c r="B7" s="48">
        <v>2</v>
      </c>
      <c r="C7" s="10"/>
      <c r="D7" s="10"/>
      <c r="E7" s="10"/>
      <c r="F7" s="10"/>
      <c r="G7" s="11"/>
      <c r="H7" s="12"/>
      <c r="I7" s="12"/>
      <c r="J7" s="12"/>
      <c r="K7" s="13"/>
      <c r="L7" s="10"/>
      <c r="M7" s="14"/>
      <c r="N7" s="15"/>
    </row>
    <row r="8" spans="2:14" ht="39" customHeight="1" x14ac:dyDescent="0.2">
      <c r="B8" s="48">
        <v>3</v>
      </c>
      <c r="C8" s="10"/>
      <c r="D8" s="10"/>
      <c r="E8" s="10"/>
      <c r="F8" s="10"/>
      <c r="G8" s="11"/>
      <c r="H8" s="12"/>
      <c r="I8" s="12"/>
      <c r="J8" s="12"/>
      <c r="K8" s="13"/>
      <c r="L8" s="10"/>
      <c r="M8" s="16"/>
      <c r="N8" s="15"/>
    </row>
    <row r="9" spans="2:14" ht="39" customHeight="1" x14ac:dyDescent="0.2">
      <c r="B9" s="48">
        <v>4</v>
      </c>
      <c r="C9" s="10"/>
      <c r="D9" s="10"/>
      <c r="E9" s="10"/>
      <c r="F9" s="10"/>
      <c r="G9" s="11"/>
      <c r="H9" s="12"/>
      <c r="I9" s="12"/>
      <c r="J9" s="12"/>
      <c r="K9" s="13"/>
      <c r="L9" s="10"/>
      <c r="M9" s="15"/>
      <c r="N9" s="15"/>
    </row>
    <row r="10" spans="2:14" ht="39" customHeight="1" x14ac:dyDescent="0.2">
      <c r="B10" s="48">
        <v>5</v>
      </c>
      <c r="C10" s="10"/>
      <c r="D10" s="10"/>
      <c r="E10" s="10"/>
      <c r="F10" s="10"/>
      <c r="G10" s="11"/>
      <c r="H10" s="12"/>
      <c r="I10" s="12"/>
      <c r="J10" s="12"/>
      <c r="K10" s="13"/>
      <c r="L10" s="10"/>
      <c r="M10" s="15"/>
      <c r="N10" s="15"/>
    </row>
    <row r="11" spans="2:14" ht="39" customHeight="1" x14ac:dyDescent="0.2">
      <c r="B11" s="48">
        <v>6</v>
      </c>
      <c r="C11" s="10"/>
      <c r="D11" s="10"/>
      <c r="E11" s="10"/>
      <c r="F11" s="10"/>
      <c r="G11" s="11"/>
      <c r="H11" s="12"/>
      <c r="I11" s="12"/>
      <c r="J11" s="12"/>
      <c r="K11" s="13"/>
      <c r="L11" s="10"/>
      <c r="M11" s="15"/>
      <c r="N11" s="15"/>
    </row>
    <row r="12" spans="2:14" ht="39" customHeight="1" x14ac:dyDescent="0.2">
      <c r="B12" s="48">
        <v>7</v>
      </c>
      <c r="C12" s="10"/>
      <c r="D12" s="10"/>
      <c r="E12" s="10"/>
      <c r="F12" s="10"/>
      <c r="G12" s="11"/>
      <c r="H12" s="12"/>
      <c r="I12" s="12"/>
      <c r="J12" s="12"/>
      <c r="K12" s="13"/>
      <c r="L12" s="10"/>
      <c r="M12" s="15"/>
      <c r="N12" s="15"/>
    </row>
    <row r="13" spans="2:14" ht="39" customHeight="1" x14ac:dyDescent="0.2">
      <c r="B13" s="48">
        <v>8</v>
      </c>
      <c r="C13" s="10"/>
      <c r="D13" s="10"/>
      <c r="E13" s="10"/>
      <c r="F13" s="10"/>
      <c r="G13" s="11"/>
      <c r="H13" s="12"/>
      <c r="I13" s="12"/>
      <c r="J13" s="12"/>
      <c r="K13" s="13"/>
      <c r="L13" s="10"/>
      <c r="M13" s="15"/>
      <c r="N13" s="15"/>
    </row>
    <row r="14" spans="2:14" ht="39" customHeight="1" x14ac:dyDescent="0.2">
      <c r="B14" s="48">
        <v>9</v>
      </c>
      <c r="C14" s="10"/>
      <c r="D14" s="10"/>
      <c r="E14" s="10"/>
      <c r="F14" s="10"/>
      <c r="G14" s="11"/>
      <c r="H14" s="12"/>
      <c r="I14" s="12"/>
      <c r="J14" s="12"/>
      <c r="K14" s="13"/>
      <c r="L14" s="10"/>
      <c r="M14" s="15"/>
      <c r="N14" s="15"/>
    </row>
    <row r="15" spans="2:14" ht="39" customHeight="1" x14ac:dyDescent="0.2">
      <c r="B15" s="48">
        <v>10</v>
      </c>
      <c r="C15" s="10"/>
      <c r="D15" s="10"/>
      <c r="E15" s="10"/>
      <c r="F15" s="10"/>
      <c r="G15" s="11"/>
      <c r="H15" s="12"/>
      <c r="I15" s="12"/>
      <c r="J15" s="12"/>
      <c r="K15" s="13"/>
      <c r="L15" s="10"/>
      <c r="M15" s="15"/>
      <c r="N15" s="15"/>
    </row>
  </sheetData>
  <mergeCells count="10">
    <mergeCell ref="B2:N2"/>
    <mergeCell ref="B4:B5"/>
    <mergeCell ref="C4:C5"/>
    <mergeCell ref="D4:D5"/>
    <mergeCell ref="E4:E5"/>
    <mergeCell ref="F4:F5"/>
    <mergeCell ref="G4:K4"/>
    <mergeCell ref="L4:L5"/>
    <mergeCell ref="M4:M5"/>
    <mergeCell ref="N4:N5"/>
  </mergeCells>
  <pageMargins left="0.23622047244094491" right="0.23622047244094491" top="0.74803149606299213" bottom="0.74803149606299213" header="0.31496062992125984" footer="0.31496062992125984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F34"/>
  <sheetViews>
    <sheetView rightToLeft="1" topLeftCell="A16" workbookViewId="0">
      <selection activeCell="B31" sqref="B31:C31"/>
    </sheetView>
  </sheetViews>
  <sheetFormatPr defaultRowHeight="14.25" x14ac:dyDescent="0.2"/>
  <cols>
    <col min="1" max="1" width="1.25" customWidth="1"/>
    <col min="2" max="2" width="6.625" customWidth="1"/>
    <col min="3" max="3" width="37.625" customWidth="1"/>
    <col min="4" max="5" width="13.625" customWidth="1"/>
    <col min="6" max="6" width="17.625" customWidth="1"/>
  </cols>
  <sheetData>
    <row r="1" spans="2:6" ht="23.1" customHeight="1" x14ac:dyDescent="0.2"/>
    <row r="2" spans="2:6" ht="24.95" customHeight="1" x14ac:dyDescent="0.2">
      <c r="B2" s="150" t="s">
        <v>421</v>
      </c>
      <c r="C2" s="150"/>
      <c r="D2" s="150"/>
      <c r="E2" s="150"/>
      <c r="F2" s="150"/>
    </row>
    <row r="3" spans="2:6" ht="3.75" customHeight="1" thickBot="1" x14ac:dyDescent="0.25"/>
    <row r="4" spans="2:6" ht="33" customHeight="1" thickBot="1" x14ac:dyDescent="0.25">
      <c r="B4" s="56" t="s">
        <v>30</v>
      </c>
      <c r="C4" s="56" t="s">
        <v>294</v>
      </c>
      <c r="D4" s="56" t="s">
        <v>295</v>
      </c>
      <c r="E4" s="56" t="s">
        <v>296</v>
      </c>
      <c r="F4" s="56" t="s">
        <v>297</v>
      </c>
    </row>
    <row r="5" spans="2:6" ht="27" customHeight="1" thickBot="1" x14ac:dyDescent="0.25">
      <c r="B5" s="43">
        <v>1</v>
      </c>
      <c r="C5" s="62" t="s">
        <v>298</v>
      </c>
      <c r="D5" s="59">
        <f>D33</f>
        <v>17779488.310000002</v>
      </c>
      <c r="E5" s="59">
        <f>E33</f>
        <v>17970695.84</v>
      </c>
      <c r="F5" s="55"/>
    </row>
    <row r="6" spans="2:6" ht="23.1" customHeight="1" thickBot="1" x14ac:dyDescent="0.25">
      <c r="B6" s="43">
        <v>11</v>
      </c>
      <c r="C6" s="92" t="s">
        <v>299</v>
      </c>
      <c r="D6" s="58">
        <f>SUM(D7:D14)</f>
        <v>2875136.34</v>
      </c>
      <c r="E6" s="58">
        <f>SUM(E7:E14)</f>
        <v>3434000.13</v>
      </c>
      <c r="F6" s="55"/>
    </row>
    <row r="7" spans="2:6" ht="23.1" customHeight="1" thickBot="1" x14ac:dyDescent="0.25">
      <c r="B7" s="43">
        <v>111</v>
      </c>
      <c r="C7" s="40" t="s">
        <v>300</v>
      </c>
      <c r="D7" s="93">
        <v>2839136.34</v>
      </c>
      <c r="E7" s="94">
        <v>3434000.13</v>
      </c>
      <c r="F7" s="55"/>
    </row>
    <row r="8" spans="2:6" ht="23.1" customHeight="1" thickBot="1" x14ac:dyDescent="0.25">
      <c r="B8" s="43">
        <v>112</v>
      </c>
      <c r="C8" s="40" t="s">
        <v>301</v>
      </c>
      <c r="D8" s="93">
        <v>0</v>
      </c>
      <c r="E8" s="94">
        <v>0</v>
      </c>
      <c r="F8" s="55"/>
    </row>
    <row r="9" spans="2:6" ht="23.1" customHeight="1" thickBot="1" x14ac:dyDescent="0.25">
      <c r="B9" s="43">
        <v>113</v>
      </c>
      <c r="C9" s="40" t="s">
        <v>302</v>
      </c>
      <c r="D9" s="93">
        <v>0</v>
      </c>
      <c r="E9" s="94">
        <v>0</v>
      </c>
      <c r="F9" s="55"/>
    </row>
    <row r="10" spans="2:6" ht="23.1" customHeight="1" thickBot="1" x14ac:dyDescent="0.25">
      <c r="B10" s="43">
        <v>114</v>
      </c>
      <c r="C10" s="40" t="s">
        <v>303</v>
      </c>
      <c r="D10" s="93">
        <v>36000</v>
      </c>
      <c r="E10" s="94">
        <v>0</v>
      </c>
      <c r="F10" s="55"/>
    </row>
    <row r="11" spans="2:6" ht="23.1" customHeight="1" thickBot="1" x14ac:dyDescent="0.25">
      <c r="B11" s="43">
        <v>115</v>
      </c>
      <c r="C11" s="40" t="s">
        <v>304</v>
      </c>
      <c r="D11" s="93">
        <v>0</v>
      </c>
      <c r="E11" s="94">
        <v>0</v>
      </c>
      <c r="F11" s="55"/>
    </row>
    <row r="12" spans="2:6" ht="23.1" customHeight="1" thickBot="1" x14ac:dyDescent="0.25">
      <c r="B12" s="43">
        <v>116</v>
      </c>
      <c r="C12" s="40" t="s">
        <v>305</v>
      </c>
      <c r="D12" s="93">
        <v>0</v>
      </c>
      <c r="E12" s="94">
        <v>0</v>
      </c>
      <c r="F12" s="55"/>
    </row>
    <row r="13" spans="2:6" ht="23.1" customHeight="1" thickBot="1" x14ac:dyDescent="0.25">
      <c r="B13" s="43">
        <v>117</v>
      </c>
      <c r="C13" s="40" t="s">
        <v>306</v>
      </c>
      <c r="D13" s="93">
        <v>0</v>
      </c>
      <c r="E13" s="94">
        <v>0</v>
      </c>
      <c r="F13" s="55"/>
    </row>
    <row r="14" spans="2:6" ht="23.1" customHeight="1" thickBot="1" x14ac:dyDescent="0.25">
      <c r="B14" s="43">
        <v>118</v>
      </c>
      <c r="C14" s="40" t="s">
        <v>307</v>
      </c>
      <c r="D14" s="93">
        <v>0</v>
      </c>
      <c r="E14" s="94">
        <v>0</v>
      </c>
      <c r="F14" s="55"/>
    </row>
    <row r="15" spans="2:6" ht="27" customHeight="1" thickBot="1" x14ac:dyDescent="0.25">
      <c r="B15" s="146" t="s">
        <v>397</v>
      </c>
      <c r="C15" s="166"/>
      <c r="D15" s="58">
        <f>D6</f>
        <v>2875136.34</v>
      </c>
      <c r="E15" s="58">
        <f>E6</f>
        <v>3434000.13</v>
      </c>
      <c r="F15" s="54"/>
    </row>
    <row r="16" spans="2:6" ht="23.1" customHeight="1" thickBot="1" x14ac:dyDescent="0.25">
      <c r="B16" s="43">
        <v>12</v>
      </c>
      <c r="C16" s="92" t="s">
        <v>308</v>
      </c>
      <c r="D16" s="58">
        <f>SUM(D17:D21)</f>
        <v>6447841</v>
      </c>
      <c r="E16" s="58">
        <f>SUM(E17:E21)</f>
        <v>6447841</v>
      </c>
      <c r="F16" s="55"/>
    </row>
    <row r="17" spans="2:6" ht="23.1" customHeight="1" thickBot="1" x14ac:dyDescent="0.25">
      <c r="B17" s="43">
        <v>121</v>
      </c>
      <c r="C17" s="40" t="s">
        <v>309</v>
      </c>
      <c r="D17" s="93">
        <v>6447841</v>
      </c>
      <c r="E17" s="94">
        <v>6447841</v>
      </c>
      <c r="F17" s="55"/>
    </row>
    <row r="18" spans="2:6" ht="23.1" customHeight="1" thickBot="1" x14ac:dyDescent="0.25">
      <c r="B18" s="43">
        <v>122</v>
      </c>
      <c r="C18" s="40" t="s">
        <v>310</v>
      </c>
      <c r="D18" s="93">
        <v>0</v>
      </c>
      <c r="E18" s="94">
        <v>0</v>
      </c>
      <c r="F18" s="55"/>
    </row>
    <row r="19" spans="2:6" ht="23.1" customHeight="1" thickBot="1" x14ac:dyDescent="0.25">
      <c r="B19" s="43">
        <v>123</v>
      </c>
      <c r="C19" s="40" t="s">
        <v>311</v>
      </c>
      <c r="D19" s="93">
        <v>0</v>
      </c>
      <c r="E19" s="94">
        <v>0</v>
      </c>
      <c r="F19" s="55"/>
    </row>
    <row r="20" spans="2:6" ht="23.1" customHeight="1" thickBot="1" x14ac:dyDescent="0.25">
      <c r="B20" s="43">
        <v>124</v>
      </c>
      <c r="C20" s="40" t="s">
        <v>312</v>
      </c>
      <c r="D20" s="93">
        <v>0</v>
      </c>
      <c r="E20" s="94">
        <v>0</v>
      </c>
      <c r="F20" s="55"/>
    </row>
    <row r="21" spans="2:6" ht="23.1" customHeight="1" thickBot="1" x14ac:dyDescent="0.25">
      <c r="B21" s="43">
        <v>125</v>
      </c>
      <c r="C21" s="40" t="s">
        <v>313</v>
      </c>
      <c r="D21" s="93">
        <v>0</v>
      </c>
      <c r="E21" s="94">
        <v>0</v>
      </c>
      <c r="F21" s="55"/>
    </row>
    <row r="22" spans="2:6" ht="27" customHeight="1" thickBot="1" x14ac:dyDescent="0.25">
      <c r="B22" s="146" t="s">
        <v>400</v>
      </c>
      <c r="C22" s="166"/>
      <c r="D22" s="58">
        <f>D16</f>
        <v>6447841</v>
      </c>
      <c r="E22" s="58">
        <f>E16</f>
        <v>6447841</v>
      </c>
      <c r="F22" s="54"/>
    </row>
    <row r="23" spans="2:6" ht="23.1" customHeight="1" thickBot="1" x14ac:dyDescent="0.25">
      <c r="B23" s="43">
        <v>13</v>
      </c>
      <c r="C23" s="92" t="s">
        <v>314</v>
      </c>
      <c r="D23" s="58">
        <f>SUM(D24:D30)</f>
        <v>8456510.9700000007</v>
      </c>
      <c r="E23" s="58">
        <f>SUM(E24:E30)</f>
        <v>8088854.71</v>
      </c>
      <c r="F23" s="55"/>
    </row>
    <row r="24" spans="2:6" ht="23.1" customHeight="1" thickBot="1" x14ac:dyDescent="0.25">
      <c r="B24" s="43">
        <v>131</v>
      </c>
      <c r="C24" s="40" t="s">
        <v>315</v>
      </c>
      <c r="D24" s="93">
        <v>18.22</v>
      </c>
      <c r="E24" s="94">
        <v>0.21</v>
      </c>
      <c r="F24" s="55"/>
    </row>
    <row r="25" spans="2:6" ht="23.1" customHeight="1" thickBot="1" x14ac:dyDescent="0.25">
      <c r="B25" s="43">
        <v>132</v>
      </c>
      <c r="C25" s="40" t="s">
        <v>316</v>
      </c>
      <c r="D25" s="93">
        <v>0</v>
      </c>
      <c r="E25" s="94">
        <v>0</v>
      </c>
      <c r="F25" s="55"/>
    </row>
    <row r="26" spans="2:6" ht="23.1" customHeight="1" thickBot="1" x14ac:dyDescent="0.25">
      <c r="B26" s="43">
        <v>133</v>
      </c>
      <c r="C26" s="40" t="s">
        <v>317</v>
      </c>
      <c r="D26" s="93">
        <v>0</v>
      </c>
      <c r="E26" s="94">
        <v>0</v>
      </c>
      <c r="F26" s="55"/>
    </row>
    <row r="27" spans="2:6" ht="23.1" customHeight="1" thickBot="1" x14ac:dyDescent="0.25">
      <c r="B27" s="43">
        <v>134</v>
      </c>
      <c r="C27" s="40" t="s">
        <v>318</v>
      </c>
      <c r="D27" s="93">
        <v>2790100</v>
      </c>
      <c r="E27" s="94">
        <v>2790100</v>
      </c>
      <c r="F27" s="55"/>
    </row>
    <row r="28" spans="2:6" ht="23.1" customHeight="1" thickBot="1" x14ac:dyDescent="0.25">
      <c r="B28" s="43">
        <v>135</v>
      </c>
      <c r="C28" s="40" t="s">
        <v>319</v>
      </c>
      <c r="D28" s="93">
        <v>0</v>
      </c>
      <c r="E28" s="94">
        <v>0</v>
      </c>
      <c r="F28" s="55"/>
    </row>
    <row r="29" spans="2:6" ht="23.1" customHeight="1" thickBot="1" x14ac:dyDescent="0.25">
      <c r="B29" s="43">
        <v>136</v>
      </c>
      <c r="C29" s="40" t="s">
        <v>320</v>
      </c>
      <c r="D29" s="93">
        <v>5666392.75</v>
      </c>
      <c r="E29" s="94">
        <v>5298754.5</v>
      </c>
      <c r="F29" s="55"/>
    </row>
    <row r="30" spans="2:6" ht="23.1" customHeight="1" thickBot="1" x14ac:dyDescent="0.25">
      <c r="B30" s="43">
        <v>137</v>
      </c>
      <c r="C30" s="40" t="s">
        <v>313</v>
      </c>
      <c r="D30" s="93">
        <v>0</v>
      </c>
      <c r="E30" s="94">
        <v>0</v>
      </c>
      <c r="F30" s="55"/>
    </row>
    <row r="31" spans="2:6" ht="27" customHeight="1" thickBot="1" x14ac:dyDescent="0.25">
      <c r="B31" s="146" t="s">
        <v>398</v>
      </c>
      <c r="C31" s="166"/>
      <c r="D31" s="58">
        <f>D23</f>
        <v>8456510.9700000007</v>
      </c>
      <c r="E31" s="58">
        <f>E23</f>
        <v>8088854.71</v>
      </c>
      <c r="F31" s="54"/>
    </row>
    <row r="32" spans="2:6" ht="6.75" customHeight="1" thickBot="1" x14ac:dyDescent="0.25">
      <c r="B32" s="52"/>
      <c r="C32" s="52"/>
      <c r="D32" s="53"/>
      <c r="E32" s="53"/>
      <c r="F32" s="53"/>
    </row>
    <row r="33" spans="2:6" ht="30" customHeight="1" thickTop="1" thickBot="1" x14ac:dyDescent="0.25">
      <c r="B33" s="167" t="s">
        <v>399</v>
      </c>
      <c r="C33" s="168"/>
      <c r="D33" s="95">
        <f>D15+D22+D31</f>
        <v>17779488.310000002</v>
      </c>
      <c r="E33" s="95">
        <f>E15+E22+E31</f>
        <v>17970695.84</v>
      </c>
      <c r="F33" s="96"/>
    </row>
    <row r="34" spans="2:6" ht="15" thickTop="1" x14ac:dyDescent="0.2"/>
  </sheetData>
  <mergeCells count="5">
    <mergeCell ref="B2:F2"/>
    <mergeCell ref="B15:C15"/>
    <mergeCell ref="B22:C22"/>
    <mergeCell ref="B31:C31"/>
    <mergeCell ref="B33:C33"/>
  </mergeCells>
  <pageMargins left="0.25" right="0.25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499984740745262"/>
  </sheetPr>
  <dimension ref="B1:H30"/>
  <sheetViews>
    <sheetView rightToLeft="1" workbookViewId="0">
      <selection activeCell="D25" sqref="D25"/>
    </sheetView>
  </sheetViews>
  <sheetFormatPr defaultRowHeight="14.25" x14ac:dyDescent="0.2"/>
  <cols>
    <col min="1" max="1" width="1.25" customWidth="1"/>
    <col min="2" max="2" width="6.625" customWidth="1"/>
    <col min="3" max="3" width="37.625" customWidth="1"/>
    <col min="4" max="5" width="13.625" customWidth="1"/>
    <col min="6" max="6" width="17.625" customWidth="1"/>
  </cols>
  <sheetData>
    <row r="1" spans="2:6" ht="23.1" customHeight="1" x14ac:dyDescent="0.2"/>
    <row r="2" spans="2:6" ht="24.95" customHeight="1" x14ac:dyDescent="0.2">
      <c r="B2" s="150" t="s">
        <v>422</v>
      </c>
      <c r="C2" s="150"/>
      <c r="D2" s="150"/>
      <c r="E2" s="150"/>
      <c r="F2" s="150"/>
    </row>
    <row r="3" spans="2:6" ht="15" thickBot="1" x14ac:dyDescent="0.25"/>
    <row r="4" spans="2:6" ht="33" customHeight="1" thickBot="1" x14ac:dyDescent="0.25">
      <c r="B4" s="63" t="s">
        <v>30</v>
      </c>
      <c r="C4" s="63" t="s">
        <v>294</v>
      </c>
      <c r="D4" s="63" t="s">
        <v>295</v>
      </c>
      <c r="E4" s="63" t="s">
        <v>296</v>
      </c>
      <c r="F4" s="63" t="s">
        <v>297</v>
      </c>
    </row>
    <row r="5" spans="2:6" ht="27" customHeight="1" thickBot="1" x14ac:dyDescent="0.25">
      <c r="B5" s="43">
        <v>2</v>
      </c>
      <c r="C5" s="64" t="s">
        <v>411</v>
      </c>
      <c r="D5" s="84">
        <f>D30</f>
        <v>17970695.84</v>
      </c>
      <c r="E5" s="84">
        <f>E30</f>
        <v>17970695.84</v>
      </c>
      <c r="F5" s="65"/>
    </row>
    <row r="6" spans="2:6" ht="23.1" customHeight="1" thickBot="1" x14ac:dyDescent="0.25">
      <c r="B6" s="43">
        <v>21</v>
      </c>
      <c r="C6" s="60" t="s">
        <v>321</v>
      </c>
      <c r="D6" s="58">
        <f>SUM(D7:D12)</f>
        <v>5175</v>
      </c>
      <c r="E6" s="58">
        <f>SUM(E7:E12)</f>
        <v>5175</v>
      </c>
      <c r="F6" s="65"/>
    </row>
    <row r="7" spans="2:6" ht="23.1" customHeight="1" thickBot="1" x14ac:dyDescent="0.25">
      <c r="B7" s="43">
        <v>211</v>
      </c>
      <c r="C7" s="66" t="s">
        <v>322</v>
      </c>
      <c r="D7" s="69">
        <v>0</v>
      </c>
      <c r="E7" s="61">
        <v>0</v>
      </c>
      <c r="F7" s="65"/>
    </row>
    <row r="8" spans="2:6" ht="23.1" customHeight="1" thickBot="1" x14ac:dyDescent="0.25">
      <c r="B8" s="43">
        <v>212</v>
      </c>
      <c r="C8" s="66" t="s">
        <v>323</v>
      </c>
      <c r="D8" s="69">
        <v>0</v>
      </c>
      <c r="E8" s="61">
        <v>0</v>
      </c>
      <c r="F8" s="65"/>
    </row>
    <row r="9" spans="2:6" ht="23.1" customHeight="1" thickBot="1" x14ac:dyDescent="0.25">
      <c r="B9" s="43">
        <v>213</v>
      </c>
      <c r="C9" s="66" t="s">
        <v>324</v>
      </c>
      <c r="D9" s="69">
        <v>0</v>
      </c>
      <c r="E9" s="61">
        <v>0</v>
      </c>
      <c r="F9" s="65"/>
    </row>
    <row r="10" spans="2:6" ht="23.1" customHeight="1" thickBot="1" x14ac:dyDescent="0.25">
      <c r="B10" s="43">
        <v>214</v>
      </c>
      <c r="C10" s="66" t="s">
        <v>325</v>
      </c>
      <c r="D10" s="69">
        <v>5175</v>
      </c>
      <c r="E10" s="61">
        <v>5175</v>
      </c>
      <c r="F10" s="65"/>
    </row>
    <row r="11" spans="2:6" ht="23.1" customHeight="1" thickBot="1" x14ac:dyDescent="0.25">
      <c r="B11" s="43">
        <v>215</v>
      </c>
      <c r="C11" s="66" t="s">
        <v>326</v>
      </c>
      <c r="D11" s="69">
        <v>0</v>
      </c>
      <c r="E11" s="61">
        <v>0</v>
      </c>
      <c r="F11" s="65"/>
    </row>
    <row r="12" spans="2:6" ht="23.1" customHeight="1" thickBot="1" x14ac:dyDescent="0.25">
      <c r="B12" s="43">
        <v>216</v>
      </c>
      <c r="C12" s="66" t="s">
        <v>327</v>
      </c>
      <c r="D12" s="69">
        <v>0</v>
      </c>
      <c r="E12" s="61">
        <v>0</v>
      </c>
      <c r="F12" s="65"/>
    </row>
    <row r="13" spans="2:6" ht="27" customHeight="1" thickBot="1" x14ac:dyDescent="0.25">
      <c r="B13" s="146" t="s">
        <v>328</v>
      </c>
      <c r="C13" s="173"/>
      <c r="D13" s="59">
        <f>D6</f>
        <v>5175</v>
      </c>
      <c r="E13" s="59">
        <f>E6</f>
        <v>5175</v>
      </c>
      <c r="F13" s="68"/>
    </row>
    <row r="14" spans="2:6" ht="23.1" customHeight="1" thickBot="1" x14ac:dyDescent="0.25">
      <c r="B14" s="43">
        <v>22</v>
      </c>
      <c r="C14" s="60" t="s">
        <v>329</v>
      </c>
      <c r="D14" s="57">
        <f>SUM(D15:D21)</f>
        <v>2940273.89</v>
      </c>
      <c r="E14" s="57">
        <f>SUM(E15:E21)</f>
        <v>2940273.89</v>
      </c>
      <c r="F14" s="65"/>
    </row>
    <row r="15" spans="2:6" ht="23.1" customHeight="1" thickBot="1" x14ac:dyDescent="0.25">
      <c r="B15" s="43">
        <v>221</v>
      </c>
      <c r="C15" s="66" t="s">
        <v>330</v>
      </c>
      <c r="D15" s="69"/>
      <c r="E15" s="61"/>
      <c r="F15" s="65"/>
    </row>
    <row r="16" spans="2:6" ht="23.1" customHeight="1" thickBot="1" x14ac:dyDescent="0.25">
      <c r="B16" s="43">
        <v>222</v>
      </c>
      <c r="C16" s="66" t="s">
        <v>331</v>
      </c>
      <c r="D16" s="69"/>
      <c r="E16" s="61"/>
      <c r="F16" s="65"/>
    </row>
    <row r="17" spans="2:8" ht="23.1" customHeight="1" thickBot="1" x14ac:dyDescent="0.25">
      <c r="B17" s="43">
        <v>223</v>
      </c>
      <c r="C17" s="66" t="s">
        <v>332</v>
      </c>
      <c r="D17" s="69"/>
      <c r="E17" s="61"/>
      <c r="F17" s="65"/>
    </row>
    <row r="18" spans="2:8" ht="23.1" customHeight="1" thickBot="1" x14ac:dyDescent="0.25">
      <c r="B18" s="43">
        <v>224</v>
      </c>
      <c r="C18" s="66" t="s">
        <v>333</v>
      </c>
      <c r="D18" s="103">
        <v>83924</v>
      </c>
      <c r="E18" s="61">
        <v>83924</v>
      </c>
      <c r="F18" s="65"/>
    </row>
    <row r="19" spans="2:8" ht="23.1" customHeight="1" thickBot="1" x14ac:dyDescent="0.25">
      <c r="B19" s="43">
        <v>225</v>
      </c>
      <c r="C19" s="66" t="s">
        <v>334</v>
      </c>
      <c r="D19" s="103">
        <v>2674577.89</v>
      </c>
      <c r="E19" s="61">
        <v>2674577.89</v>
      </c>
      <c r="F19" s="65"/>
    </row>
    <row r="20" spans="2:8" ht="23.1" customHeight="1" thickBot="1" x14ac:dyDescent="0.25">
      <c r="B20" s="43">
        <v>226</v>
      </c>
      <c r="C20" s="66" t="s">
        <v>335</v>
      </c>
      <c r="D20" s="69">
        <v>0</v>
      </c>
      <c r="E20" s="61">
        <v>0</v>
      </c>
      <c r="F20" s="65"/>
    </row>
    <row r="21" spans="2:8" ht="23.1" customHeight="1" thickBot="1" x14ac:dyDescent="0.25">
      <c r="B21" s="43">
        <v>227</v>
      </c>
      <c r="C21" s="66" t="s">
        <v>336</v>
      </c>
      <c r="D21" s="69">
        <v>181772</v>
      </c>
      <c r="E21" s="61">
        <v>181772</v>
      </c>
      <c r="F21" s="65"/>
    </row>
    <row r="22" spans="2:8" ht="27" customHeight="1" thickBot="1" x14ac:dyDescent="0.25">
      <c r="B22" s="146" t="s">
        <v>337</v>
      </c>
      <c r="C22" s="173"/>
      <c r="D22" s="59">
        <f>D14</f>
        <v>2940273.89</v>
      </c>
      <c r="E22" s="59">
        <f>E14</f>
        <v>2940273.89</v>
      </c>
      <c r="F22" s="68"/>
    </row>
    <row r="23" spans="2:8" ht="23.1" customHeight="1" thickBot="1" x14ac:dyDescent="0.25">
      <c r="B23" s="43">
        <v>23</v>
      </c>
      <c r="C23" s="60" t="s">
        <v>338</v>
      </c>
      <c r="D23" s="57">
        <f>D24</f>
        <v>15025246.949999999</v>
      </c>
      <c r="E23" s="57">
        <f>E24</f>
        <v>15025246.949999999</v>
      </c>
      <c r="F23" s="65"/>
    </row>
    <row r="24" spans="2:8" ht="23.1" customHeight="1" thickBot="1" x14ac:dyDescent="0.25">
      <c r="B24" s="43">
        <v>231</v>
      </c>
      <c r="C24" s="60" t="s">
        <v>338</v>
      </c>
      <c r="D24" s="57">
        <f>SUM(D25:D27)</f>
        <v>15025246.949999999</v>
      </c>
      <c r="E24" s="57">
        <f>SUM(E25:E27)</f>
        <v>15025246.949999999</v>
      </c>
      <c r="F24" s="65"/>
    </row>
    <row r="25" spans="2:8" ht="23.1" customHeight="1" thickBot="1" x14ac:dyDescent="0.25">
      <c r="B25" s="43">
        <v>23101</v>
      </c>
      <c r="C25" s="66" t="s">
        <v>403</v>
      </c>
      <c r="D25" s="103">
        <v>4425002.95</v>
      </c>
      <c r="E25" s="61">
        <v>4425002.95</v>
      </c>
      <c r="F25" s="65"/>
      <c r="G25" s="169" t="s">
        <v>417</v>
      </c>
      <c r="H25" s="170"/>
    </row>
    <row r="26" spans="2:8" ht="23.1" customHeight="1" thickBot="1" x14ac:dyDescent="0.25">
      <c r="B26" s="43">
        <v>23102</v>
      </c>
      <c r="C26" s="66" t="s">
        <v>339</v>
      </c>
      <c r="D26" s="103">
        <v>6158027</v>
      </c>
      <c r="E26" s="61">
        <v>6158027</v>
      </c>
      <c r="F26" s="65"/>
      <c r="G26" s="169"/>
      <c r="H26" s="170"/>
    </row>
    <row r="27" spans="2:8" ht="23.1" customHeight="1" thickBot="1" x14ac:dyDescent="0.25">
      <c r="B27" s="43">
        <v>23103</v>
      </c>
      <c r="C27" s="66" t="s">
        <v>340</v>
      </c>
      <c r="D27" s="103">
        <v>4442217</v>
      </c>
      <c r="E27" s="61">
        <v>4442217</v>
      </c>
      <c r="F27" s="65"/>
      <c r="G27" s="169"/>
      <c r="H27" s="170"/>
    </row>
    <row r="28" spans="2:8" ht="27" customHeight="1" thickBot="1" x14ac:dyDescent="0.25">
      <c r="B28" s="146" t="s">
        <v>341</v>
      </c>
      <c r="C28" s="173"/>
      <c r="D28" s="59">
        <f>D24</f>
        <v>15025246.949999999</v>
      </c>
      <c r="E28" s="59">
        <f>E24</f>
        <v>15025246.949999999</v>
      </c>
      <c r="F28" s="68"/>
    </row>
    <row r="29" spans="2:8" ht="9.75" customHeight="1" thickBot="1" x14ac:dyDescent="0.25">
      <c r="D29" s="17"/>
      <c r="E29" s="17"/>
      <c r="F29" s="17"/>
    </row>
    <row r="30" spans="2:8" ht="30" customHeight="1" thickBot="1" x14ac:dyDescent="0.25">
      <c r="B30" s="171" t="s">
        <v>401</v>
      </c>
      <c r="C30" s="172"/>
      <c r="D30" s="84">
        <f>D13+D22+D28</f>
        <v>17970695.84</v>
      </c>
      <c r="E30" s="84">
        <f>E13+E22+E28</f>
        <v>17970695.84</v>
      </c>
      <c r="F30" s="67"/>
    </row>
  </sheetData>
  <mergeCells count="6">
    <mergeCell ref="G25:H27"/>
    <mergeCell ref="B2:F2"/>
    <mergeCell ref="B30:C30"/>
    <mergeCell ref="B22:C22"/>
    <mergeCell ref="B13:C13"/>
    <mergeCell ref="B28:C28"/>
  </mergeCells>
  <pageMargins left="0.25" right="0.25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B1:G18"/>
  <sheetViews>
    <sheetView rightToLeft="1" topLeftCell="A16" workbookViewId="0">
      <selection activeCell="B2" sqref="B2:D2"/>
    </sheetView>
  </sheetViews>
  <sheetFormatPr defaultRowHeight="14.25" x14ac:dyDescent="0.2"/>
  <cols>
    <col min="1" max="1" width="3.625" customWidth="1"/>
    <col min="2" max="2" width="35.625" customWidth="1"/>
    <col min="3" max="3" width="17.625" customWidth="1"/>
    <col min="4" max="4" width="30.625" customWidth="1"/>
  </cols>
  <sheetData>
    <row r="1" spans="2:7" ht="23.1" customHeight="1" x14ac:dyDescent="0.2"/>
    <row r="2" spans="2:7" ht="24.95" customHeight="1" x14ac:dyDescent="0.2">
      <c r="B2" s="150" t="s">
        <v>423</v>
      </c>
      <c r="C2" s="150"/>
      <c r="D2" s="150"/>
    </row>
    <row r="3" spans="2:7" ht="15" thickBot="1" x14ac:dyDescent="0.25">
      <c r="C3" s="18"/>
    </row>
    <row r="4" spans="2:7" ht="39.950000000000003" customHeight="1" thickBot="1" x14ac:dyDescent="0.25">
      <c r="B4" s="70" t="s">
        <v>0</v>
      </c>
      <c r="C4" s="70" t="s">
        <v>32</v>
      </c>
      <c r="D4" s="70" t="s">
        <v>297</v>
      </c>
    </row>
    <row r="5" spans="2:7" ht="39.950000000000003" customHeight="1" thickBot="1" x14ac:dyDescent="0.25">
      <c r="B5" s="83" t="s">
        <v>342</v>
      </c>
      <c r="C5" s="104">
        <v>2093596.0300000007</v>
      </c>
      <c r="D5" s="73"/>
      <c r="E5" s="115"/>
      <c r="F5" s="116" t="s">
        <v>415</v>
      </c>
      <c r="G5" s="115"/>
    </row>
    <row r="6" spans="2:7" ht="39.950000000000003" customHeight="1" thickBot="1" x14ac:dyDescent="0.25">
      <c r="B6" s="72" t="s">
        <v>343</v>
      </c>
      <c r="C6" s="59">
        <f>'تقرير الإيرادات والتبرعات'!D7</f>
        <v>493682</v>
      </c>
      <c r="D6" s="74"/>
    </row>
    <row r="7" spans="2:7" ht="39.950000000000003" customHeight="1" thickBot="1" x14ac:dyDescent="0.25">
      <c r="B7" s="75" t="s">
        <v>344</v>
      </c>
      <c r="C7" s="84">
        <f>C5+C6</f>
        <v>2587278.0300000007</v>
      </c>
      <c r="D7" s="76"/>
    </row>
    <row r="8" spans="2:7" ht="39.950000000000003" customHeight="1" thickBot="1" x14ac:dyDescent="0.35">
      <c r="B8" s="82" t="s">
        <v>345</v>
      </c>
      <c r="C8" s="84">
        <f>C16</f>
        <v>368300</v>
      </c>
      <c r="D8" s="77"/>
    </row>
    <row r="9" spans="2:7" ht="39.950000000000003" customHeight="1" thickBot="1" x14ac:dyDescent="0.25">
      <c r="B9" s="72" t="s">
        <v>346</v>
      </c>
      <c r="C9" s="59">
        <f>'تقرير المصروفات'!F212</f>
        <v>368300</v>
      </c>
      <c r="D9" s="77"/>
    </row>
    <row r="10" spans="2:7" ht="39.950000000000003" customHeight="1" thickBot="1" x14ac:dyDescent="0.25">
      <c r="B10" s="72" t="s">
        <v>347</v>
      </c>
      <c r="C10" s="71"/>
      <c r="D10" s="77"/>
    </row>
    <row r="11" spans="2:7" ht="39.950000000000003" customHeight="1" thickBot="1" x14ac:dyDescent="0.25">
      <c r="B11" s="72" t="s">
        <v>348</v>
      </c>
      <c r="C11" s="71"/>
      <c r="D11" s="77"/>
    </row>
    <row r="12" spans="2:7" ht="39.950000000000003" customHeight="1" thickBot="1" x14ac:dyDescent="0.25">
      <c r="B12" s="72" t="s">
        <v>348</v>
      </c>
      <c r="C12" s="71"/>
      <c r="D12" s="77"/>
    </row>
    <row r="13" spans="2:7" ht="39.950000000000003" customHeight="1" thickBot="1" x14ac:dyDescent="0.25">
      <c r="B13" s="72" t="s">
        <v>348</v>
      </c>
      <c r="C13" s="71"/>
      <c r="D13" s="77"/>
    </row>
    <row r="14" spans="2:7" ht="39.950000000000003" customHeight="1" thickBot="1" x14ac:dyDescent="0.25">
      <c r="B14" s="72" t="s">
        <v>348</v>
      </c>
      <c r="C14" s="71"/>
      <c r="D14" s="77"/>
    </row>
    <row r="15" spans="2:7" ht="39.950000000000003" customHeight="1" thickBot="1" x14ac:dyDescent="0.25">
      <c r="B15" s="72" t="s">
        <v>348</v>
      </c>
      <c r="C15" s="71"/>
      <c r="D15" s="77"/>
    </row>
    <row r="16" spans="2:7" ht="39.950000000000003" customHeight="1" thickBot="1" x14ac:dyDescent="0.25">
      <c r="B16" s="78" t="s">
        <v>349</v>
      </c>
      <c r="C16" s="84">
        <f>SUM(C9:C15)</f>
        <v>368300</v>
      </c>
      <c r="D16" s="79"/>
    </row>
    <row r="17" spans="2:4" ht="39.950000000000003" customHeight="1" thickBot="1" x14ac:dyDescent="0.25">
      <c r="B17" s="77"/>
      <c r="C17" s="59"/>
      <c r="D17" s="77"/>
    </row>
    <row r="18" spans="2:4" ht="39.950000000000003" customHeight="1" thickBot="1" x14ac:dyDescent="0.25">
      <c r="B18" s="80" t="s">
        <v>350</v>
      </c>
      <c r="C18" s="105">
        <f>C7-C16</f>
        <v>2218978.0300000007</v>
      </c>
      <c r="D18" s="81"/>
    </row>
  </sheetData>
  <mergeCells count="1">
    <mergeCell ref="B2:D2"/>
  </mergeCells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 tint="0.39997558519241921"/>
  </sheetPr>
  <dimension ref="A1:N12"/>
  <sheetViews>
    <sheetView rightToLeft="1" topLeftCell="B7" zoomScale="80" zoomScaleNormal="80" workbookViewId="0">
      <selection activeCell="N19" sqref="N19"/>
    </sheetView>
  </sheetViews>
  <sheetFormatPr defaultRowHeight="14.25" x14ac:dyDescent="0.2"/>
  <cols>
    <col min="1" max="1" width="0.75" style="108" hidden="1" customWidth="1"/>
    <col min="2" max="2" width="1.625" style="108" customWidth="1"/>
    <col min="3" max="3" width="7.75" style="107" customWidth="1"/>
    <col min="4" max="4" width="20.625" style="107" customWidth="1"/>
    <col min="5" max="5" width="10.625" style="107" customWidth="1"/>
    <col min="6" max="6" width="0.75" style="107" customWidth="1"/>
    <col min="7" max="7" width="7.75" style="107" customWidth="1"/>
    <col min="8" max="8" width="20.625" style="107" customWidth="1"/>
    <col min="9" max="9" width="10.625" style="107" customWidth="1"/>
    <col min="10" max="10" width="0.75" style="107" customWidth="1"/>
    <col min="11" max="11" width="10.625" style="107" customWidth="1"/>
    <col min="12" max="12" width="15.625" style="108" customWidth="1"/>
    <col min="13" max="256" width="9" style="108"/>
    <col min="257" max="257" width="10" style="108" bestFit="1" customWidth="1"/>
    <col min="258" max="258" width="8.75" style="108" bestFit="1" customWidth="1"/>
    <col min="259" max="259" width="39.75" style="108" bestFit="1" customWidth="1"/>
    <col min="260" max="260" width="0.75" style="108" customWidth="1"/>
    <col min="261" max="261" width="10" style="108" bestFit="1" customWidth="1"/>
    <col min="262" max="262" width="8.75" style="108" bestFit="1" customWidth="1"/>
    <col min="263" max="263" width="31.375" style="108" bestFit="1" customWidth="1"/>
    <col min="264" max="264" width="1.375" style="108" customWidth="1"/>
    <col min="265" max="265" width="13.625" style="108" customWidth="1"/>
    <col min="266" max="512" width="9" style="108"/>
    <col min="513" max="513" width="10" style="108" bestFit="1" customWidth="1"/>
    <col min="514" max="514" width="8.75" style="108" bestFit="1" customWidth="1"/>
    <col min="515" max="515" width="39.75" style="108" bestFit="1" customWidth="1"/>
    <col min="516" max="516" width="0.75" style="108" customWidth="1"/>
    <col min="517" max="517" width="10" style="108" bestFit="1" customWidth="1"/>
    <col min="518" max="518" width="8.75" style="108" bestFit="1" customWidth="1"/>
    <col min="519" max="519" width="31.375" style="108" bestFit="1" customWidth="1"/>
    <col min="520" max="520" width="1.375" style="108" customWidth="1"/>
    <col min="521" max="521" width="13.625" style="108" customWidth="1"/>
    <col min="522" max="768" width="9" style="108"/>
    <col min="769" max="769" width="10" style="108" bestFit="1" customWidth="1"/>
    <col min="770" max="770" width="8.75" style="108" bestFit="1" customWidth="1"/>
    <col min="771" max="771" width="39.75" style="108" bestFit="1" customWidth="1"/>
    <col min="772" max="772" width="0.75" style="108" customWidth="1"/>
    <col min="773" max="773" width="10" style="108" bestFit="1" customWidth="1"/>
    <col min="774" max="774" width="8.75" style="108" bestFit="1" customWidth="1"/>
    <col min="775" max="775" width="31.375" style="108" bestFit="1" customWidth="1"/>
    <col min="776" max="776" width="1.375" style="108" customWidth="1"/>
    <col min="777" max="777" width="13.625" style="108" customWidth="1"/>
    <col min="778" max="1024" width="9" style="108"/>
    <col min="1025" max="1025" width="10" style="108" bestFit="1" customWidth="1"/>
    <col min="1026" max="1026" width="8.75" style="108" bestFit="1" customWidth="1"/>
    <col min="1027" max="1027" width="39.75" style="108" bestFit="1" customWidth="1"/>
    <col min="1028" max="1028" width="0.75" style="108" customWidth="1"/>
    <col min="1029" max="1029" width="10" style="108" bestFit="1" customWidth="1"/>
    <col min="1030" max="1030" width="8.75" style="108" bestFit="1" customWidth="1"/>
    <col min="1031" max="1031" width="31.375" style="108" bestFit="1" customWidth="1"/>
    <col min="1032" max="1032" width="1.375" style="108" customWidth="1"/>
    <col min="1033" max="1033" width="13.625" style="108" customWidth="1"/>
    <col min="1034" max="1280" width="9" style="108"/>
    <col min="1281" max="1281" width="10" style="108" bestFit="1" customWidth="1"/>
    <col min="1282" max="1282" width="8.75" style="108" bestFit="1" customWidth="1"/>
    <col min="1283" max="1283" width="39.75" style="108" bestFit="1" customWidth="1"/>
    <col min="1284" max="1284" width="0.75" style="108" customWidth="1"/>
    <col min="1285" max="1285" width="10" style="108" bestFit="1" customWidth="1"/>
    <col min="1286" max="1286" width="8.75" style="108" bestFit="1" customWidth="1"/>
    <col min="1287" max="1287" width="31.375" style="108" bestFit="1" customWidth="1"/>
    <col min="1288" max="1288" width="1.375" style="108" customWidth="1"/>
    <col min="1289" max="1289" width="13.625" style="108" customWidth="1"/>
    <col min="1290" max="1536" width="9" style="108"/>
    <col min="1537" max="1537" width="10" style="108" bestFit="1" customWidth="1"/>
    <col min="1538" max="1538" width="8.75" style="108" bestFit="1" customWidth="1"/>
    <col min="1539" max="1539" width="39.75" style="108" bestFit="1" customWidth="1"/>
    <col min="1540" max="1540" width="0.75" style="108" customWidth="1"/>
    <col min="1541" max="1541" width="10" style="108" bestFit="1" customWidth="1"/>
    <col min="1542" max="1542" width="8.75" style="108" bestFit="1" customWidth="1"/>
    <col min="1543" max="1543" width="31.375" style="108" bestFit="1" customWidth="1"/>
    <col min="1544" max="1544" width="1.375" style="108" customWidth="1"/>
    <col min="1545" max="1545" width="13.625" style="108" customWidth="1"/>
    <col min="1546" max="1792" width="9" style="108"/>
    <col min="1793" max="1793" width="10" style="108" bestFit="1" customWidth="1"/>
    <col min="1794" max="1794" width="8.75" style="108" bestFit="1" customWidth="1"/>
    <col min="1795" max="1795" width="39.75" style="108" bestFit="1" customWidth="1"/>
    <col min="1796" max="1796" width="0.75" style="108" customWidth="1"/>
    <col min="1797" max="1797" width="10" style="108" bestFit="1" customWidth="1"/>
    <col min="1798" max="1798" width="8.75" style="108" bestFit="1" customWidth="1"/>
    <col min="1799" max="1799" width="31.375" style="108" bestFit="1" customWidth="1"/>
    <col min="1800" max="1800" width="1.375" style="108" customWidth="1"/>
    <col min="1801" max="1801" width="13.625" style="108" customWidth="1"/>
    <col min="1802" max="2048" width="9" style="108"/>
    <col min="2049" max="2049" width="10" style="108" bestFit="1" customWidth="1"/>
    <col min="2050" max="2050" width="8.75" style="108" bestFit="1" customWidth="1"/>
    <col min="2051" max="2051" width="39.75" style="108" bestFit="1" customWidth="1"/>
    <col min="2052" max="2052" width="0.75" style="108" customWidth="1"/>
    <col min="2053" max="2053" width="10" style="108" bestFit="1" customWidth="1"/>
    <col min="2054" max="2054" width="8.75" style="108" bestFit="1" customWidth="1"/>
    <col min="2055" max="2055" width="31.375" style="108" bestFit="1" customWidth="1"/>
    <col min="2056" max="2056" width="1.375" style="108" customWidth="1"/>
    <col min="2057" max="2057" width="13.625" style="108" customWidth="1"/>
    <col min="2058" max="2304" width="9" style="108"/>
    <col min="2305" max="2305" width="10" style="108" bestFit="1" customWidth="1"/>
    <col min="2306" max="2306" width="8.75" style="108" bestFit="1" customWidth="1"/>
    <col min="2307" max="2307" width="39.75" style="108" bestFit="1" customWidth="1"/>
    <col min="2308" max="2308" width="0.75" style="108" customWidth="1"/>
    <col min="2309" max="2309" width="10" style="108" bestFit="1" customWidth="1"/>
    <col min="2310" max="2310" width="8.75" style="108" bestFit="1" customWidth="1"/>
    <col min="2311" max="2311" width="31.375" style="108" bestFit="1" customWidth="1"/>
    <col min="2312" max="2312" width="1.375" style="108" customWidth="1"/>
    <col min="2313" max="2313" width="13.625" style="108" customWidth="1"/>
    <col min="2314" max="2560" width="9" style="108"/>
    <col min="2561" max="2561" width="10" style="108" bestFit="1" customWidth="1"/>
    <col min="2562" max="2562" width="8.75" style="108" bestFit="1" customWidth="1"/>
    <col min="2563" max="2563" width="39.75" style="108" bestFit="1" customWidth="1"/>
    <col min="2564" max="2564" width="0.75" style="108" customWidth="1"/>
    <col min="2565" max="2565" width="10" style="108" bestFit="1" customWidth="1"/>
    <col min="2566" max="2566" width="8.75" style="108" bestFit="1" customWidth="1"/>
    <col min="2567" max="2567" width="31.375" style="108" bestFit="1" customWidth="1"/>
    <col min="2568" max="2568" width="1.375" style="108" customWidth="1"/>
    <col min="2569" max="2569" width="13.625" style="108" customWidth="1"/>
    <col min="2570" max="2816" width="9" style="108"/>
    <col min="2817" max="2817" width="10" style="108" bestFit="1" customWidth="1"/>
    <col min="2818" max="2818" width="8.75" style="108" bestFit="1" customWidth="1"/>
    <col min="2819" max="2819" width="39.75" style="108" bestFit="1" customWidth="1"/>
    <col min="2820" max="2820" width="0.75" style="108" customWidth="1"/>
    <col min="2821" max="2821" width="10" style="108" bestFit="1" customWidth="1"/>
    <col min="2822" max="2822" width="8.75" style="108" bestFit="1" customWidth="1"/>
    <col min="2823" max="2823" width="31.375" style="108" bestFit="1" customWidth="1"/>
    <col min="2824" max="2824" width="1.375" style="108" customWidth="1"/>
    <col min="2825" max="2825" width="13.625" style="108" customWidth="1"/>
    <col min="2826" max="3072" width="9" style="108"/>
    <col min="3073" max="3073" width="10" style="108" bestFit="1" customWidth="1"/>
    <col min="3074" max="3074" width="8.75" style="108" bestFit="1" customWidth="1"/>
    <col min="3075" max="3075" width="39.75" style="108" bestFit="1" customWidth="1"/>
    <col min="3076" max="3076" width="0.75" style="108" customWidth="1"/>
    <col min="3077" max="3077" width="10" style="108" bestFit="1" customWidth="1"/>
    <col min="3078" max="3078" width="8.75" style="108" bestFit="1" customWidth="1"/>
    <col min="3079" max="3079" width="31.375" style="108" bestFit="1" customWidth="1"/>
    <col min="3080" max="3080" width="1.375" style="108" customWidth="1"/>
    <col min="3081" max="3081" width="13.625" style="108" customWidth="1"/>
    <col min="3082" max="3328" width="9" style="108"/>
    <col min="3329" max="3329" width="10" style="108" bestFit="1" customWidth="1"/>
    <col min="3330" max="3330" width="8.75" style="108" bestFit="1" customWidth="1"/>
    <col min="3331" max="3331" width="39.75" style="108" bestFit="1" customWidth="1"/>
    <col min="3332" max="3332" width="0.75" style="108" customWidth="1"/>
    <col min="3333" max="3333" width="10" style="108" bestFit="1" customWidth="1"/>
    <col min="3334" max="3334" width="8.75" style="108" bestFit="1" customWidth="1"/>
    <col min="3335" max="3335" width="31.375" style="108" bestFit="1" customWidth="1"/>
    <col min="3336" max="3336" width="1.375" style="108" customWidth="1"/>
    <col min="3337" max="3337" width="13.625" style="108" customWidth="1"/>
    <col min="3338" max="3584" width="9" style="108"/>
    <col min="3585" max="3585" width="10" style="108" bestFit="1" customWidth="1"/>
    <col min="3586" max="3586" width="8.75" style="108" bestFit="1" customWidth="1"/>
    <col min="3587" max="3587" width="39.75" style="108" bestFit="1" customWidth="1"/>
    <col min="3588" max="3588" width="0.75" style="108" customWidth="1"/>
    <col min="3589" max="3589" width="10" style="108" bestFit="1" customWidth="1"/>
    <col min="3590" max="3590" width="8.75" style="108" bestFit="1" customWidth="1"/>
    <col min="3591" max="3591" width="31.375" style="108" bestFit="1" customWidth="1"/>
    <col min="3592" max="3592" width="1.375" style="108" customWidth="1"/>
    <col min="3593" max="3593" width="13.625" style="108" customWidth="1"/>
    <col min="3594" max="3840" width="9" style="108"/>
    <col min="3841" max="3841" width="10" style="108" bestFit="1" customWidth="1"/>
    <col min="3842" max="3842" width="8.75" style="108" bestFit="1" customWidth="1"/>
    <col min="3843" max="3843" width="39.75" style="108" bestFit="1" customWidth="1"/>
    <col min="3844" max="3844" width="0.75" style="108" customWidth="1"/>
    <col min="3845" max="3845" width="10" style="108" bestFit="1" customWidth="1"/>
    <col min="3846" max="3846" width="8.75" style="108" bestFit="1" customWidth="1"/>
    <col min="3847" max="3847" width="31.375" style="108" bestFit="1" customWidth="1"/>
    <col min="3848" max="3848" width="1.375" style="108" customWidth="1"/>
    <col min="3849" max="3849" width="13.625" style="108" customWidth="1"/>
    <col min="3850" max="4096" width="9" style="108"/>
    <col min="4097" max="4097" width="10" style="108" bestFit="1" customWidth="1"/>
    <col min="4098" max="4098" width="8.75" style="108" bestFit="1" customWidth="1"/>
    <col min="4099" max="4099" width="39.75" style="108" bestFit="1" customWidth="1"/>
    <col min="4100" max="4100" width="0.75" style="108" customWidth="1"/>
    <col min="4101" max="4101" width="10" style="108" bestFit="1" customWidth="1"/>
    <col min="4102" max="4102" width="8.75" style="108" bestFit="1" customWidth="1"/>
    <col min="4103" max="4103" width="31.375" style="108" bestFit="1" customWidth="1"/>
    <col min="4104" max="4104" width="1.375" style="108" customWidth="1"/>
    <col min="4105" max="4105" width="13.625" style="108" customWidth="1"/>
    <col min="4106" max="4352" width="9" style="108"/>
    <col min="4353" max="4353" width="10" style="108" bestFit="1" customWidth="1"/>
    <col min="4354" max="4354" width="8.75" style="108" bestFit="1" customWidth="1"/>
    <col min="4355" max="4355" width="39.75" style="108" bestFit="1" customWidth="1"/>
    <col min="4356" max="4356" width="0.75" style="108" customWidth="1"/>
    <col min="4357" max="4357" width="10" style="108" bestFit="1" customWidth="1"/>
    <col min="4358" max="4358" width="8.75" style="108" bestFit="1" customWidth="1"/>
    <col min="4359" max="4359" width="31.375" style="108" bestFit="1" customWidth="1"/>
    <col min="4360" max="4360" width="1.375" style="108" customWidth="1"/>
    <col min="4361" max="4361" width="13.625" style="108" customWidth="1"/>
    <col min="4362" max="4608" width="9" style="108"/>
    <col min="4609" max="4609" width="10" style="108" bestFit="1" customWidth="1"/>
    <col min="4610" max="4610" width="8.75" style="108" bestFit="1" customWidth="1"/>
    <col min="4611" max="4611" width="39.75" style="108" bestFit="1" customWidth="1"/>
    <col min="4612" max="4612" width="0.75" style="108" customWidth="1"/>
    <col min="4613" max="4613" width="10" style="108" bestFit="1" customWidth="1"/>
    <col min="4614" max="4614" width="8.75" style="108" bestFit="1" customWidth="1"/>
    <col min="4615" max="4615" width="31.375" style="108" bestFit="1" customWidth="1"/>
    <col min="4616" max="4616" width="1.375" style="108" customWidth="1"/>
    <col min="4617" max="4617" width="13.625" style="108" customWidth="1"/>
    <col min="4618" max="4864" width="9" style="108"/>
    <col min="4865" max="4865" width="10" style="108" bestFit="1" customWidth="1"/>
    <col min="4866" max="4866" width="8.75" style="108" bestFit="1" customWidth="1"/>
    <col min="4867" max="4867" width="39.75" style="108" bestFit="1" customWidth="1"/>
    <col min="4868" max="4868" width="0.75" style="108" customWidth="1"/>
    <col min="4869" max="4869" width="10" style="108" bestFit="1" customWidth="1"/>
    <col min="4870" max="4870" width="8.75" style="108" bestFit="1" customWidth="1"/>
    <col min="4871" max="4871" width="31.375" style="108" bestFit="1" customWidth="1"/>
    <col min="4872" max="4872" width="1.375" style="108" customWidth="1"/>
    <col min="4873" max="4873" width="13.625" style="108" customWidth="1"/>
    <col min="4874" max="5120" width="9" style="108"/>
    <col min="5121" max="5121" width="10" style="108" bestFit="1" customWidth="1"/>
    <col min="5122" max="5122" width="8.75" style="108" bestFit="1" customWidth="1"/>
    <col min="5123" max="5123" width="39.75" style="108" bestFit="1" customWidth="1"/>
    <col min="5124" max="5124" width="0.75" style="108" customWidth="1"/>
    <col min="5125" max="5125" width="10" style="108" bestFit="1" customWidth="1"/>
    <col min="5126" max="5126" width="8.75" style="108" bestFit="1" customWidth="1"/>
    <col min="5127" max="5127" width="31.375" style="108" bestFit="1" customWidth="1"/>
    <col min="5128" max="5128" width="1.375" style="108" customWidth="1"/>
    <col min="5129" max="5129" width="13.625" style="108" customWidth="1"/>
    <col min="5130" max="5376" width="9" style="108"/>
    <col min="5377" max="5377" width="10" style="108" bestFit="1" customWidth="1"/>
    <col min="5378" max="5378" width="8.75" style="108" bestFit="1" customWidth="1"/>
    <col min="5379" max="5379" width="39.75" style="108" bestFit="1" customWidth="1"/>
    <col min="5380" max="5380" width="0.75" style="108" customWidth="1"/>
    <col min="5381" max="5381" width="10" style="108" bestFit="1" customWidth="1"/>
    <col min="5382" max="5382" width="8.75" style="108" bestFit="1" customWidth="1"/>
    <col min="5383" max="5383" width="31.375" style="108" bestFit="1" customWidth="1"/>
    <col min="5384" max="5384" width="1.375" style="108" customWidth="1"/>
    <col min="5385" max="5385" width="13.625" style="108" customWidth="1"/>
    <col min="5386" max="5632" width="9" style="108"/>
    <col min="5633" max="5633" width="10" style="108" bestFit="1" customWidth="1"/>
    <col min="5634" max="5634" width="8.75" style="108" bestFit="1" customWidth="1"/>
    <col min="5635" max="5635" width="39.75" style="108" bestFit="1" customWidth="1"/>
    <col min="5636" max="5636" width="0.75" style="108" customWidth="1"/>
    <col min="5637" max="5637" width="10" style="108" bestFit="1" customWidth="1"/>
    <col min="5638" max="5638" width="8.75" style="108" bestFit="1" customWidth="1"/>
    <col min="5639" max="5639" width="31.375" style="108" bestFit="1" customWidth="1"/>
    <col min="5640" max="5640" width="1.375" style="108" customWidth="1"/>
    <col min="5641" max="5641" width="13.625" style="108" customWidth="1"/>
    <col min="5642" max="5888" width="9" style="108"/>
    <col min="5889" max="5889" width="10" style="108" bestFit="1" customWidth="1"/>
    <col min="5890" max="5890" width="8.75" style="108" bestFit="1" customWidth="1"/>
    <col min="5891" max="5891" width="39.75" style="108" bestFit="1" customWidth="1"/>
    <col min="5892" max="5892" width="0.75" style="108" customWidth="1"/>
    <col min="5893" max="5893" width="10" style="108" bestFit="1" customWidth="1"/>
    <col min="5894" max="5894" width="8.75" style="108" bestFit="1" customWidth="1"/>
    <col min="5895" max="5895" width="31.375" style="108" bestFit="1" customWidth="1"/>
    <col min="5896" max="5896" width="1.375" style="108" customWidth="1"/>
    <col min="5897" max="5897" width="13.625" style="108" customWidth="1"/>
    <col min="5898" max="6144" width="9" style="108"/>
    <col min="6145" max="6145" width="10" style="108" bestFit="1" customWidth="1"/>
    <col min="6146" max="6146" width="8.75" style="108" bestFit="1" customWidth="1"/>
    <col min="6147" max="6147" width="39.75" style="108" bestFit="1" customWidth="1"/>
    <col min="6148" max="6148" width="0.75" style="108" customWidth="1"/>
    <col min="6149" max="6149" width="10" style="108" bestFit="1" customWidth="1"/>
    <col min="6150" max="6150" width="8.75" style="108" bestFit="1" customWidth="1"/>
    <col min="6151" max="6151" width="31.375" style="108" bestFit="1" customWidth="1"/>
    <col min="6152" max="6152" width="1.375" style="108" customWidth="1"/>
    <col min="6153" max="6153" width="13.625" style="108" customWidth="1"/>
    <col min="6154" max="6400" width="9" style="108"/>
    <col min="6401" max="6401" width="10" style="108" bestFit="1" customWidth="1"/>
    <col min="6402" max="6402" width="8.75" style="108" bestFit="1" customWidth="1"/>
    <col min="6403" max="6403" width="39.75" style="108" bestFit="1" customWidth="1"/>
    <col min="6404" max="6404" width="0.75" style="108" customWidth="1"/>
    <col min="6405" max="6405" width="10" style="108" bestFit="1" customWidth="1"/>
    <col min="6406" max="6406" width="8.75" style="108" bestFit="1" customWidth="1"/>
    <col min="6407" max="6407" width="31.375" style="108" bestFit="1" customWidth="1"/>
    <col min="6408" max="6408" width="1.375" style="108" customWidth="1"/>
    <col min="6409" max="6409" width="13.625" style="108" customWidth="1"/>
    <col min="6410" max="6656" width="9" style="108"/>
    <col min="6657" max="6657" width="10" style="108" bestFit="1" customWidth="1"/>
    <col min="6658" max="6658" width="8.75" style="108" bestFit="1" customWidth="1"/>
    <col min="6659" max="6659" width="39.75" style="108" bestFit="1" customWidth="1"/>
    <col min="6660" max="6660" width="0.75" style="108" customWidth="1"/>
    <col min="6661" max="6661" width="10" style="108" bestFit="1" customWidth="1"/>
    <col min="6662" max="6662" width="8.75" style="108" bestFit="1" customWidth="1"/>
    <col min="6663" max="6663" width="31.375" style="108" bestFit="1" customWidth="1"/>
    <col min="6664" max="6664" width="1.375" style="108" customWidth="1"/>
    <col min="6665" max="6665" width="13.625" style="108" customWidth="1"/>
    <col min="6666" max="6912" width="9" style="108"/>
    <col min="6913" max="6913" width="10" style="108" bestFit="1" customWidth="1"/>
    <col min="6914" max="6914" width="8.75" style="108" bestFit="1" customWidth="1"/>
    <col min="6915" max="6915" width="39.75" style="108" bestFit="1" customWidth="1"/>
    <col min="6916" max="6916" width="0.75" style="108" customWidth="1"/>
    <col min="6917" max="6917" width="10" style="108" bestFit="1" customWidth="1"/>
    <col min="6918" max="6918" width="8.75" style="108" bestFit="1" customWidth="1"/>
    <col min="6919" max="6919" width="31.375" style="108" bestFit="1" customWidth="1"/>
    <col min="6920" max="6920" width="1.375" style="108" customWidth="1"/>
    <col min="6921" max="6921" width="13.625" style="108" customWidth="1"/>
    <col min="6922" max="7168" width="9" style="108"/>
    <col min="7169" max="7169" width="10" style="108" bestFit="1" customWidth="1"/>
    <col min="7170" max="7170" width="8.75" style="108" bestFit="1" customWidth="1"/>
    <col min="7171" max="7171" width="39.75" style="108" bestFit="1" customWidth="1"/>
    <col min="7172" max="7172" width="0.75" style="108" customWidth="1"/>
    <col min="7173" max="7173" width="10" style="108" bestFit="1" customWidth="1"/>
    <col min="7174" max="7174" width="8.75" style="108" bestFit="1" customWidth="1"/>
    <col min="7175" max="7175" width="31.375" style="108" bestFit="1" customWidth="1"/>
    <col min="7176" max="7176" width="1.375" style="108" customWidth="1"/>
    <col min="7177" max="7177" width="13.625" style="108" customWidth="1"/>
    <col min="7178" max="7424" width="9" style="108"/>
    <col min="7425" max="7425" width="10" style="108" bestFit="1" customWidth="1"/>
    <col min="7426" max="7426" width="8.75" style="108" bestFit="1" customWidth="1"/>
    <col min="7427" max="7427" width="39.75" style="108" bestFit="1" customWidth="1"/>
    <col min="7428" max="7428" width="0.75" style="108" customWidth="1"/>
    <col min="7429" max="7429" width="10" style="108" bestFit="1" customWidth="1"/>
    <col min="7430" max="7430" width="8.75" style="108" bestFit="1" customWidth="1"/>
    <col min="7431" max="7431" width="31.375" style="108" bestFit="1" customWidth="1"/>
    <col min="7432" max="7432" width="1.375" style="108" customWidth="1"/>
    <col min="7433" max="7433" width="13.625" style="108" customWidth="1"/>
    <col min="7434" max="7680" width="9" style="108"/>
    <col min="7681" max="7681" width="10" style="108" bestFit="1" customWidth="1"/>
    <col min="7682" max="7682" width="8.75" style="108" bestFit="1" customWidth="1"/>
    <col min="7683" max="7683" width="39.75" style="108" bestFit="1" customWidth="1"/>
    <col min="7684" max="7684" width="0.75" style="108" customWidth="1"/>
    <col min="7685" max="7685" width="10" style="108" bestFit="1" customWidth="1"/>
    <col min="7686" max="7686" width="8.75" style="108" bestFit="1" customWidth="1"/>
    <col min="7687" max="7687" width="31.375" style="108" bestFit="1" customWidth="1"/>
    <col min="7688" max="7688" width="1.375" style="108" customWidth="1"/>
    <col min="7689" max="7689" width="13.625" style="108" customWidth="1"/>
    <col min="7690" max="7936" width="9" style="108"/>
    <col min="7937" max="7937" width="10" style="108" bestFit="1" customWidth="1"/>
    <col min="7938" max="7938" width="8.75" style="108" bestFit="1" customWidth="1"/>
    <col min="7939" max="7939" width="39.75" style="108" bestFit="1" customWidth="1"/>
    <col min="7940" max="7940" width="0.75" style="108" customWidth="1"/>
    <col min="7941" max="7941" width="10" style="108" bestFit="1" customWidth="1"/>
    <col min="7942" max="7942" width="8.75" style="108" bestFit="1" customWidth="1"/>
    <col min="7943" max="7943" width="31.375" style="108" bestFit="1" customWidth="1"/>
    <col min="7944" max="7944" width="1.375" style="108" customWidth="1"/>
    <col min="7945" max="7945" width="13.625" style="108" customWidth="1"/>
    <col min="7946" max="8192" width="9" style="108"/>
    <col min="8193" max="8193" width="10" style="108" bestFit="1" customWidth="1"/>
    <col min="8194" max="8194" width="8.75" style="108" bestFit="1" customWidth="1"/>
    <col min="8195" max="8195" width="39.75" style="108" bestFit="1" customWidth="1"/>
    <col min="8196" max="8196" width="0.75" style="108" customWidth="1"/>
    <col min="8197" max="8197" width="10" style="108" bestFit="1" customWidth="1"/>
    <col min="8198" max="8198" width="8.75" style="108" bestFit="1" customWidth="1"/>
    <col min="8199" max="8199" width="31.375" style="108" bestFit="1" customWidth="1"/>
    <col min="8200" max="8200" width="1.375" style="108" customWidth="1"/>
    <col min="8201" max="8201" width="13.625" style="108" customWidth="1"/>
    <col min="8202" max="8448" width="9" style="108"/>
    <col min="8449" max="8449" width="10" style="108" bestFit="1" customWidth="1"/>
    <col min="8450" max="8450" width="8.75" style="108" bestFit="1" customWidth="1"/>
    <col min="8451" max="8451" width="39.75" style="108" bestFit="1" customWidth="1"/>
    <col min="8452" max="8452" width="0.75" style="108" customWidth="1"/>
    <col min="8453" max="8453" width="10" style="108" bestFit="1" customWidth="1"/>
    <col min="8454" max="8454" width="8.75" style="108" bestFit="1" customWidth="1"/>
    <col min="8455" max="8455" width="31.375" style="108" bestFit="1" customWidth="1"/>
    <col min="8456" max="8456" width="1.375" style="108" customWidth="1"/>
    <col min="8457" max="8457" width="13.625" style="108" customWidth="1"/>
    <col min="8458" max="8704" width="9" style="108"/>
    <col min="8705" max="8705" width="10" style="108" bestFit="1" customWidth="1"/>
    <col min="8706" max="8706" width="8.75" style="108" bestFit="1" customWidth="1"/>
    <col min="8707" max="8707" width="39.75" style="108" bestFit="1" customWidth="1"/>
    <col min="8708" max="8708" width="0.75" style="108" customWidth="1"/>
    <col min="8709" max="8709" width="10" style="108" bestFit="1" customWidth="1"/>
    <col min="8710" max="8710" width="8.75" style="108" bestFit="1" customWidth="1"/>
    <col min="8711" max="8711" width="31.375" style="108" bestFit="1" customWidth="1"/>
    <col min="8712" max="8712" width="1.375" style="108" customWidth="1"/>
    <col min="8713" max="8713" width="13.625" style="108" customWidth="1"/>
    <col min="8714" max="8960" width="9" style="108"/>
    <col min="8961" max="8961" width="10" style="108" bestFit="1" customWidth="1"/>
    <col min="8962" max="8962" width="8.75" style="108" bestFit="1" customWidth="1"/>
    <col min="8963" max="8963" width="39.75" style="108" bestFit="1" customWidth="1"/>
    <col min="8964" max="8964" width="0.75" style="108" customWidth="1"/>
    <col min="8965" max="8965" width="10" style="108" bestFit="1" customWidth="1"/>
    <col min="8966" max="8966" width="8.75" style="108" bestFit="1" customWidth="1"/>
    <col min="8967" max="8967" width="31.375" style="108" bestFit="1" customWidth="1"/>
    <col min="8968" max="8968" width="1.375" style="108" customWidth="1"/>
    <col min="8969" max="8969" width="13.625" style="108" customWidth="1"/>
    <col min="8970" max="9216" width="9" style="108"/>
    <col min="9217" max="9217" width="10" style="108" bestFit="1" customWidth="1"/>
    <col min="9218" max="9218" width="8.75" style="108" bestFit="1" customWidth="1"/>
    <col min="9219" max="9219" width="39.75" style="108" bestFit="1" customWidth="1"/>
    <col min="9220" max="9220" width="0.75" style="108" customWidth="1"/>
    <col min="9221" max="9221" width="10" style="108" bestFit="1" customWidth="1"/>
    <col min="9222" max="9222" width="8.75" style="108" bestFit="1" customWidth="1"/>
    <col min="9223" max="9223" width="31.375" style="108" bestFit="1" customWidth="1"/>
    <col min="9224" max="9224" width="1.375" style="108" customWidth="1"/>
    <col min="9225" max="9225" width="13.625" style="108" customWidth="1"/>
    <col min="9226" max="9472" width="9" style="108"/>
    <col min="9473" max="9473" width="10" style="108" bestFit="1" customWidth="1"/>
    <col min="9474" max="9474" width="8.75" style="108" bestFit="1" customWidth="1"/>
    <col min="9475" max="9475" width="39.75" style="108" bestFit="1" customWidth="1"/>
    <col min="9476" max="9476" width="0.75" style="108" customWidth="1"/>
    <col min="9477" max="9477" width="10" style="108" bestFit="1" customWidth="1"/>
    <col min="9478" max="9478" width="8.75" style="108" bestFit="1" customWidth="1"/>
    <col min="9479" max="9479" width="31.375" style="108" bestFit="1" customWidth="1"/>
    <col min="9480" max="9480" width="1.375" style="108" customWidth="1"/>
    <col min="9481" max="9481" width="13.625" style="108" customWidth="1"/>
    <col min="9482" max="9728" width="9" style="108"/>
    <col min="9729" max="9729" width="10" style="108" bestFit="1" customWidth="1"/>
    <col min="9730" max="9730" width="8.75" style="108" bestFit="1" customWidth="1"/>
    <col min="9731" max="9731" width="39.75" style="108" bestFit="1" customWidth="1"/>
    <col min="9732" max="9732" width="0.75" style="108" customWidth="1"/>
    <col min="9733" max="9733" width="10" style="108" bestFit="1" customWidth="1"/>
    <col min="9734" max="9734" width="8.75" style="108" bestFit="1" customWidth="1"/>
    <col min="9735" max="9735" width="31.375" style="108" bestFit="1" customWidth="1"/>
    <col min="9736" max="9736" width="1.375" style="108" customWidth="1"/>
    <col min="9737" max="9737" width="13.625" style="108" customWidth="1"/>
    <col min="9738" max="9984" width="9" style="108"/>
    <col min="9985" max="9985" width="10" style="108" bestFit="1" customWidth="1"/>
    <col min="9986" max="9986" width="8.75" style="108" bestFit="1" customWidth="1"/>
    <col min="9987" max="9987" width="39.75" style="108" bestFit="1" customWidth="1"/>
    <col min="9988" max="9988" width="0.75" style="108" customWidth="1"/>
    <col min="9989" max="9989" width="10" style="108" bestFit="1" customWidth="1"/>
    <col min="9990" max="9990" width="8.75" style="108" bestFit="1" customWidth="1"/>
    <col min="9991" max="9991" width="31.375" style="108" bestFit="1" customWidth="1"/>
    <col min="9992" max="9992" width="1.375" style="108" customWidth="1"/>
    <col min="9993" max="9993" width="13.625" style="108" customWidth="1"/>
    <col min="9994" max="10240" width="9" style="108"/>
    <col min="10241" max="10241" width="10" style="108" bestFit="1" customWidth="1"/>
    <col min="10242" max="10242" width="8.75" style="108" bestFit="1" customWidth="1"/>
    <col min="10243" max="10243" width="39.75" style="108" bestFit="1" customWidth="1"/>
    <col min="10244" max="10244" width="0.75" style="108" customWidth="1"/>
    <col min="10245" max="10245" width="10" style="108" bestFit="1" customWidth="1"/>
    <col min="10246" max="10246" width="8.75" style="108" bestFit="1" customWidth="1"/>
    <col min="10247" max="10247" width="31.375" style="108" bestFit="1" customWidth="1"/>
    <col min="10248" max="10248" width="1.375" style="108" customWidth="1"/>
    <col min="10249" max="10249" width="13.625" style="108" customWidth="1"/>
    <col min="10250" max="10496" width="9" style="108"/>
    <col min="10497" max="10497" width="10" style="108" bestFit="1" customWidth="1"/>
    <col min="10498" max="10498" width="8.75" style="108" bestFit="1" customWidth="1"/>
    <col min="10499" max="10499" width="39.75" style="108" bestFit="1" customWidth="1"/>
    <col min="10500" max="10500" width="0.75" style="108" customWidth="1"/>
    <col min="10501" max="10501" width="10" style="108" bestFit="1" customWidth="1"/>
    <col min="10502" max="10502" width="8.75" style="108" bestFit="1" customWidth="1"/>
    <col min="10503" max="10503" width="31.375" style="108" bestFit="1" customWidth="1"/>
    <col min="10504" max="10504" width="1.375" style="108" customWidth="1"/>
    <col min="10505" max="10505" width="13.625" style="108" customWidth="1"/>
    <col min="10506" max="10752" width="9" style="108"/>
    <col min="10753" max="10753" width="10" style="108" bestFit="1" customWidth="1"/>
    <col min="10754" max="10754" width="8.75" style="108" bestFit="1" customWidth="1"/>
    <col min="10755" max="10755" width="39.75" style="108" bestFit="1" customWidth="1"/>
    <col min="10756" max="10756" width="0.75" style="108" customWidth="1"/>
    <col min="10757" max="10757" width="10" style="108" bestFit="1" customWidth="1"/>
    <col min="10758" max="10758" width="8.75" style="108" bestFit="1" customWidth="1"/>
    <col min="10759" max="10759" width="31.375" style="108" bestFit="1" customWidth="1"/>
    <col min="10760" max="10760" width="1.375" style="108" customWidth="1"/>
    <col min="10761" max="10761" width="13.625" style="108" customWidth="1"/>
    <col min="10762" max="11008" width="9" style="108"/>
    <col min="11009" max="11009" width="10" style="108" bestFit="1" customWidth="1"/>
    <col min="11010" max="11010" width="8.75" style="108" bestFit="1" customWidth="1"/>
    <col min="11011" max="11011" width="39.75" style="108" bestFit="1" customWidth="1"/>
    <col min="11012" max="11012" width="0.75" style="108" customWidth="1"/>
    <col min="11013" max="11013" width="10" style="108" bestFit="1" customWidth="1"/>
    <col min="11014" max="11014" width="8.75" style="108" bestFit="1" customWidth="1"/>
    <col min="11015" max="11015" width="31.375" style="108" bestFit="1" customWidth="1"/>
    <col min="11016" max="11016" width="1.375" style="108" customWidth="1"/>
    <col min="11017" max="11017" width="13.625" style="108" customWidth="1"/>
    <col min="11018" max="11264" width="9" style="108"/>
    <col min="11265" max="11265" width="10" style="108" bestFit="1" customWidth="1"/>
    <col min="11266" max="11266" width="8.75" style="108" bestFit="1" customWidth="1"/>
    <col min="11267" max="11267" width="39.75" style="108" bestFit="1" customWidth="1"/>
    <col min="11268" max="11268" width="0.75" style="108" customWidth="1"/>
    <col min="11269" max="11269" width="10" style="108" bestFit="1" customWidth="1"/>
    <col min="11270" max="11270" width="8.75" style="108" bestFit="1" customWidth="1"/>
    <col min="11271" max="11271" width="31.375" style="108" bestFit="1" customWidth="1"/>
    <col min="11272" max="11272" width="1.375" style="108" customWidth="1"/>
    <col min="11273" max="11273" width="13.625" style="108" customWidth="1"/>
    <col min="11274" max="11520" width="9" style="108"/>
    <col min="11521" max="11521" width="10" style="108" bestFit="1" customWidth="1"/>
    <col min="11522" max="11522" width="8.75" style="108" bestFit="1" customWidth="1"/>
    <col min="11523" max="11523" width="39.75" style="108" bestFit="1" customWidth="1"/>
    <col min="11524" max="11524" width="0.75" style="108" customWidth="1"/>
    <col min="11525" max="11525" width="10" style="108" bestFit="1" customWidth="1"/>
    <col min="11526" max="11526" width="8.75" style="108" bestFit="1" customWidth="1"/>
    <col min="11527" max="11527" width="31.375" style="108" bestFit="1" customWidth="1"/>
    <col min="11528" max="11528" width="1.375" style="108" customWidth="1"/>
    <col min="11529" max="11529" width="13.625" style="108" customWidth="1"/>
    <col min="11530" max="11776" width="9" style="108"/>
    <col min="11777" max="11777" width="10" style="108" bestFit="1" customWidth="1"/>
    <col min="11778" max="11778" width="8.75" style="108" bestFit="1" customWidth="1"/>
    <col min="11779" max="11779" width="39.75" style="108" bestFit="1" customWidth="1"/>
    <col min="11780" max="11780" width="0.75" style="108" customWidth="1"/>
    <col min="11781" max="11781" width="10" style="108" bestFit="1" customWidth="1"/>
    <col min="11782" max="11782" width="8.75" style="108" bestFit="1" customWidth="1"/>
    <col min="11783" max="11783" width="31.375" style="108" bestFit="1" customWidth="1"/>
    <col min="11784" max="11784" width="1.375" style="108" customWidth="1"/>
    <col min="11785" max="11785" width="13.625" style="108" customWidth="1"/>
    <col min="11786" max="12032" width="9" style="108"/>
    <col min="12033" max="12033" width="10" style="108" bestFit="1" customWidth="1"/>
    <col min="12034" max="12034" width="8.75" style="108" bestFit="1" customWidth="1"/>
    <col min="12035" max="12035" width="39.75" style="108" bestFit="1" customWidth="1"/>
    <col min="12036" max="12036" width="0.75" style="108" customWidth="1"/>
    <col min="12037" max="12037" width="10" style="108" bestFit="1" customWidth="1"/>
    <col min="12038" max="12038" width="8.75" style="108" bestFit="1" customWidth="1"/>
    <col min="12039" max="12039" width="31.375" style="108" bestFit="1" customWidth="1"/>
    <col min="12040" max="12040" width="1.375" style="108" customWidth="1"/>
    <col min="12041" max="12041" width="13.625" style="108" customWidth="1"/>
    <col min="12042" max="12288" width="9" style="108"/>
    <col min="12289" max="12289" width="10" style="108" bestFit="1" customWidth="1"/>
    <col min="12290" max="12290" width="8.75" style="108" bestFit="1" customWidth="1"/>
    <col min="12291" max="12291" width="39.75" style="108" bestFit="1" customWidth="1"/>
    <col min="12292" max="12292" width="0.75" style="108" customWidth="1"/>
    <col min="12293" max="12293" width="10" style="108" bestFit="1" customWidth="1"/>
    <col min="12294" max="12294" width="8.75" style="108" bestFit="1" customWidth="1"/>
    <col min="12295" max="12295" width="31.375" style="108" bestFit="1" customWidth="1"/>
    <col min="12296" max="12296" width="1.375" style="108" customWidth="1"/>
    <col min="12297" max="12297" width="13.625" style="108" customWidth="1"/>
    <col min="12298" max="12544" width="9" style="108"/>
    <col min="12545" max="12545" width="10" style="108" bestFit="1" customWidth="1"/>
    <col min="12546" max="12546" width="8.75" style="108" bestFit="1" customWidth="1"/>
    <col min="12547" max="12547" width="39.75" style="108" bestFit="1" customWidth="1"/>
    <col min="12548" max="12548" width="0.75" style="108" customWidth="1"/>
    <col min="12549" max="12549" width="10" style="108" bestFit="1" customWidth="1"/>
    <col min="12550" max="12550" width="8.75" style="108" bestFit="1" customWidth="1"/>
    <col min="12551" max="12551" width="31.375" style="108" bestFit="1" customWidth="1"/>
    <col min="12552" max="12552" width="1.375" style="108" customWidth="1"/>
    <col min="12553" max="12553" width="13.625" style="108" customWidth="1"/>
    <col min="12554" max="12800" width="9" style="108"/>
    <col min="12801" max="12801" width="10" style="108" bestFit="1" customWidth="1"/>
    <col min="12802" max="12802" width="8.75" style="108" bestFit="1" customWidth="1"/>
    <col min="12803" max="12803" width="39.75" style="108" bestFit="1" customWidth="1"/>
    <col min="12804" max="12804" width="0.75" style="108" customWidth="1"/>
    <col min="12805" max="12805" width="10" style="108" bestFit="1" customWidth="1"/>
    <col min="12806" max="12806" width="8.75" style="108" bestFit="1" customWidth="1"/>
    <col min="12807" max="12807" width="31.375" style="108" bestFit="1" customWidth="1"/>
    <col min="12808" max="12808" width="1.375" style="108" customWidth="1"/>
    <col min="12809" max="12809" width="13.625" style="108" customWidth="1"/>
    <col min="12810" max="13056" width="9" style="108"/>
    <col min="13057" max="13057" width="10" style="108" bestFit="1" customWidth="1"/>
    <col min="13058" max="13058" width="8.75" style="108" bestFit="1" customWidth="1"/>
    <col min="13059" max="13059" width="39.75" style="108" bestFit="1" customWidth="1"/>
    <col min="13060" max="13060" width="0.75" style="108" customWidth="1"/>
    <col min="13061" max="13061" width="10" style="108" bestFit="1" customWidth="1"/>
    <col min="13062" max="13062" width="8.75" style="108" bestFit="1" customWidth="1"/>
    <col min="13063" max="13063" width="31.375" style="108" bestFit="1" customWidth="1"/>
    <col min="13064" max="13064" width="1.375" style="108" customWidth="1"/>
    <col min="13065" max="13065" width="13.625" style="108" customWidth="1"/>
    <col min="13066" max="13312" width="9" style="108"/>
    <col min="13313" max="13313" width="10" style="108" bestFit="1" customWidth="1"/>
    <col min="13314" max="13314" width="8.75" style="108" bestFit="1" customWidth="1"/>
    <col min="13315" max="13315" width="39.75" style="108" bestFit="1" customWidth="1"/>
    <col min="13316" max="13316" width="0.75" style="108" customWidth="1"/>
    <col min="13317" max="13317" width="10" style="108" bestFit="1" customWidth="1"/>
    <col min="13318" max="13318" width="8.75" style="108" bestFit="1" customWidth="1"/>
    <col min="13319" max="13319" width="31.375" style="108" bestFit="1" customWidth="1"/>
    <col min="13320" max="13320" width="1.375" style="108" customWidth="1"/>
    <col min="13321" max="13321" width="13.625" style="108" customWidth="1"/>
    <col min="13322" max="13568" width="9" style="108"/>
    <col min="13569" max="13569" width="10" style="108" bestFit="1" customWidth="1"/>
    <col min="13570" max="13570" width="8.75" style="108" bestFit="1" customWidth="1"/>
    <col min="13571" max="13571" width="39.75" style="108" bestFit="1" customWidth="1"/>
    <col min="13572" max="13572" width="0.75" style="108" customWidth="1"/>
    <col min="13573" max="13573" width="10" style="108" bestFit="1" customWidth="1"/>
    <col min="13574" max="13574" width="8.75" style="108" bestFit="1" customWidth="1"/>
    <col min="13575" max="13575" width="31.375" style="108" bestFit="1" customWidth="1"/>
    <col min="13576" max="13576" width="1.375" style="108" customWidth="1"/>
    <col min="13577" max="13577" width="13.625" style="108" customWidth="1"/>
    <col min="13578" max="13824" width="9" style="108"/>
    <col min="13825" max="13825" width="10" style="108" bestFit="1" customWidth="1"/>
    <col min="13826" max="13826" width="8.75" style="108" bestFit="1" customWidth="1"/>
    <col min="13827" max="13827" width="39.75" style="108" bestFit="1" customWidth="1"/>
    <col min="13828" max="13828" width="0.75" style="108" customWidth="1"/>
    <col min="13829" max="13829" width="10" style="108" bestFit="1" customWidth="1"/>
    <col min="13830" max="13830" width="8.75" style="108" bestFit="1" customWidth="1"/>
    <col min="13831" max="13831" width="31.375" style="108" bestFit="1" customWidth="1"/>
    <col min="13832" max="13832" width="1.375" style="108" customWidth="1"/>
    <col min="13833" max="13833" width="13.625" style="108" customWidth="1"/>
    <col min="13834" max="14080" width="9" style="108"/>
    <col min="14081" max="14081" width="10" style="108" bestFit="1" customWidth="1"/>
    <col min="14082" max="14082" width="8.75" style="108" bestFit="1" customWidth="1"/>
    <col min="14083" max="14083" width="39.75" style="108" bestFit="1" customWidth="1"/>
    <col min="14084" max="14084" width="0.75" style="108" customWidth="1"/>
    <col min="14085" max="14085" width="10" style="108" bestFit="1" customWidth="1"/>
    <col min="14086" max="14086" width="8.75" style="108" bestFit="1" customWidth="1"/>
    <col min="14087" max="14087" width="31.375" style="108" bestFit="1" customWidth="1"/>
    <col min="14088" max="14088" width="1.375" style="108" customWidth="1"/>
    <col min="14089" max="14089" width="13.625" style="108" customWidth="1"/>
    <col min="14090" max="14336" width="9" style="108"/>
    <col min="14337" max="14337" width="10" style="108" bestFit="1" customWidth="1"/>
    <col min="14338" max="14338" width="8.75" style="108" bestFit="1" customWidth="1"/>
    <col min="14339" max="14339" width="39.75" style="108" bestFit="1" customWidth="1"/>
    <col min="14340" max="14340" width="0.75" style="108" customWidth="1"/>
    <col min="14341" max="14341" width="10" style="108" bestFit="1" customWidth="1"/>
    <col min="14342" max="14342" width="8.75" style="108" bestFit="1" customWidth="1"/>
    <col min="14343" max="14343" width="31.375" style="108" bestFit="1" customWidth="1"/>
    <col min="14344" max="14344" width="1.375" style="108" customWidth="1"/>
    <col min="14345" max="14345" width="13.625" style="108" customWidth="1"/>
    <col min="14346" max="14592" width="9" style="108"/>
    <col min="14593" max="14593" width="10" style="108" bestFit="1" customWidth="1"/>
    <col min="14594" max="14594" width="8.75" style="108" bestFit="1" customWidth="1"/>
    <col min="14595" max="14595" width="39.75" style="108" bestFit="1" customWidth="1"/>
    <col min="14596" max="14596" width="0.75" style="108" customWidth="1"/>
    <col min="14597" max="14597" width="10" style="108" bestFit="1" customWidth="1"/>
    <col min="14598" max="14598" width="8.75" style="108" bestFit="1" customWidth="1"/>
    <col min="14599" max="14599" width="31.375" style="108" bestFit="1" customWidth="1"/>
    <col min="14600" max="14600" width="1.375" style="108" customWidth="1"/>
    <col min="14601" max="14601" width="13.625" style="108" customWidth="1"/>
    <col min="14602" max="14848" width="9" style="108"/>
    <col min="14849" max="14849" width="10" style="108" bestFit="1" customWidth="1"/>
    <col min="14850" max="14850" width="8.75" style="108" bestFit="1" customWidth="1"/>
    <col min="14851" max="14851" width="39.75" style="108" bestFit="1" customWidth="1"/>
    <col min="14852" max="14852" width="0.75" style="108" customWidth="1"/>
    <col min="14853" max="14853" width="10" style="108" bestFit="1" customWidth="1"/>
    <col min="14854" max="14854" width="8.75" style="108" bestFit="1" customWidth="1"/>
    <col min="14855" max="14855" width="31.375" style="108" bestFit="1" customWidth="1"/>
    <col min="14856" max="14856" width="1.375" style="108" customWidth="1"/>
    <col min="14857" max="14857" width="13.625" style="108" customWidth="1"/>
    <col min="14858" max="15104" width="9" style="108"/>
    <col min="15105" max="15105" width="10" style="108" bestFit="1" customWidth="1"/>
    <col min="15106" max="15106" width="8.75" style="108" bestFit="1" customWidth="1"/>
    <col min="15107" max="15107" width="39.75" style="108" bestFit="1" customWidth="1"/>
    <col min="15108" max="15108" width="0.75" style="108" customWidth="1"/>
    <col min="15109" max="15109" width="10" style="108" bestFit="1" customWidth="1"/>
    <col min="15110" max="15110" width="8.75" style="108" bestFit="1" customWidth="1"/>
    <col min="15111" max="15111" width="31.375" style="108" bestFit="1" customWidth="1"/>
    <col min="15112" max="15112" width="1.375" style="108" customWidth="1"/>
    <col min="15113" max="15113" width="13.625" style="108" customWidth="1"/>
    <col min="15114" max="15360" width="9" style="108"/>
    <col min="15361" max="15361" width="10" style="108" bestFit="1" customWidth="1"/>
    <col min="15362" max="15362" width="8.75" style="108" bestFit="1" customWidth="1"/>
    <col min="15363" max="15363" width="39.75" style="108" bestFit="1" customWidth="1"/>
    <col min="15364" max="15364" width="0.75" style="108" customWidth="1"/>
    <col min="15365" max="15365" width="10" style="108" bestFit="1" customWidth="1"/>
    <col min="15366" max="15366" width="8.75" style="108" bestFit="1" customWidth="1"/>
    <col min="15367" max="15367" width="31.375" style="108" bestFit="1" customWidth="1"/>
    <col min="15368" max="15368" width="1.375" style="108" customWidth="1"/>
    <col min="15369" max="15369" width="13.625" style="108" customWidth="1"/>
    <col min="15370" max="15616" width="9" style="108"/>
    <col min="15617" max="15617" width="10" style="108" bestFit="1" customWidth="1"/>
    <col min="15618" max="15618" width="8.75" style="108" bestFit="1" customWidth="1"/>
    <col min="15619" max="15619" width="39.75" style="108" bestFit="1" customWidth="1"/>
    <col min="15620" max="15620" width="0.75" style="108" customWidth="1"/>
    <col min="15621" max="15621" width="10" style="108" bestFit="1" customWidth="1"/>
    <col min="15622" max="15622" width="8.75" style="108" bestFit="1" customWidth="1"/>
    <col min="15623" max="15623" width="31.375" style="108" bestFit="1" customWidth="1"/>
    <col min="15624" max="15624" width="1.375" style="108" customWidth="1"/>
    <col min="15625" max="15625" width="13.625" style="108" customWidth="1"/>
    <col min="15626" max="15872" width="9" style="108"/>
    <col min="15873" max="15873" width="10" style="108" bestFit="1" customWidth="1"/>
    <col min="15874" max="15874" width="8.75" style="108" bestFit="1" customWidth="1"/>
    <col min="15875" max="15875" width="39.75" style="108" bestFit="1" customWidth="1"/>
    <col min="15876" max="15876" width="0.75" style="108" customWidth="1"/>
    <col min="15877" max="15877" width="10" style="108" bestFit="1" customWidth="1"/>
    <col min="15878" max="15878" width="8.75" style="108" bestFit="1" customWidth="1"/>
    <col min="15879" max="15879" width="31.375" style="108" bestFit="1" customWidth="1"/>
    <col min="15880" max="15880" width="1.375" style="108" customWidth="1"/>
    <col min="15881" max="15881" width="13.625" style="108" customWidth="1"/>
    <col min="15882" max="16128" width="9" style="108"/>
    <col min="16129" max="16129" width="10" style="108" bestFit="1" customWidth="1"/>
    <col min="16130" max="16130" width="8.75" style="108" bestFit="1" customWidth="1"/>
    <col min="16131" max="16131" width="39.75" style="108" bestFit="1" customWidth="1"/>
    <col min="16132" max="16132" width="0.75" style="108" customWidth="1"/>
    <col min="16133" max="16133" width="10" style="108" bestFit="1" customWidth="1"/>
    <col min="16134" max="16134" width="8.75" style="108" bestFit="1" customWidth="1"/>
    <col min="16135" max="16135" width="31.375" style="108" bestFit="1" customWidth="1"/>
    <col min="16136" max="16136" width="1.375" style="108" customWidth="1"/>
    <col min="16137" max="16137" width="13.625" style="108" customWidth="1"/>
    <col min="16138" max="16384" width="9" style="108"/>
  </cols>
  <sheetData>
    <row r="1" spans="3:14" s="106" customFormat="1" ht="50.1" customHeight="1" thickBot="1" x14ac:dyDescent="0.35">
      <c r="C1" s="177" t="s">
        <v>424</v>
      </c>
      <c r="D1" s="177"/>
      <c r="E1" s="177"/>
      <c r="F1" s="177"/>
      <c r="G1" s="177"/>
      <c r="H1" s="178"/>
      <c r="I1" s="178"/>
      <c r="J1" s="178"/>
      <c r="K1" s="178"/>
    </row>
    <row r="2" spans="3:14" ht="50.1" customHeight="1" thickBot="1" x14ac:dyDescent="0.25">
      <c r="C2" s="179" t="s">
        <v>351</v>
      </c>
      <c r="D2" s="179"/>
      <c r="E2" s="179"/>
      <c r="G2" s="180" t="s">
        <v>352</v>
      </c>
      <c r="H2" s="180"/>
      <c r="I2" s="180"/>
      <c r="K2" s="181" t="s">
        <v>353</v>
      </c>
    </row>
    <row r="3" spans="3:14" ht="50.1" customHeight="1" thickBot="1" x14ac:dyDescent="0.25">
      <c r="C3" s="85" t="s">
        <v>30</v>
      </c>
      <c r="D3" s="63" t="s">
        <v>294</v>
      </c>
      <c r="E3" s="63" t="s">
        <v>32</v>
      </c>
      <c r="G3" s="85" t="s">
        <v>30</v>
      </c>
      <c r="H3" s="63" t="s">
        <v>294</v>
      </c>
      <c r="I3" s="63" t="s">
        <v>32</v>
      </c>
      <c r="K3" s="181"/>
    </row>
    <row r="4" spans="3:14" ht="50.1" customHeight="1" thickBot="1" x14ac:dyDescent="0.25">
      <c r="C4" s="43">
        <v>42101</v>
      </c>
      <c r="D4" s="109" t="s">
        <v>354</v>
      </c>
      <c r="E4" s="59">
        <f>'تقرير المصروفات'!F212</f>
        <v>368300</v>
      </c>
      <c r="G4" s="43">
        <v>31101</v>
      </c>
      <c r="H4" s="110" t="s">
        <v>355</v>
      </c>
      <c r="I4" s="59">
        <f>'تقرير الإيرادات والتبرعات'!D7</f>
        <v>493682</v>
      </c>
      <c r="K4" s="59">
        <f>I4-E4</f>
        <v>125382</v>
      </c>
    </row>
    <row r="5" spans="3:14" ht="50.1" customHeight="1" thickBot="1" x14ac:dyDescent="0.25">
      <c r="C5" s="43">
        <v>42102</v>
      </c>
      <c r="D5" s="109" t="s">
        <v>223</v>
      </c>
      <c r="E5" s="59">
        <f>'تقرير المصروفات'!F214</f>
        <v>190566.49</v>
      </c>
      <c r="G5" s="43">
        <v>31102</v>
      </c>
      <c r="H5" s="110" t="s">
        <v>356</v>
      </c>
      <c r="I5" s="59">
        <f>'تقرير الإيرادات والتبرعات'!D8</f>
        <v>54809.42</v>
      </c>
      <c r="K5" s="59">
        <f t="shared" ref="K5:K9" si="0">I5-E5</f>
        <v>-135757.07</v>
      </c>
    </row>
    <row r="6" spans="3:14" ht="50.1" customHeight="1" thickBot="1" x14ac:dyDescent="0.25">
      <c r="C6" s="43">
        <v>42103</v>
      </c>
      <c r="D6" s="110" t="s">
        <v>357</v>
      </c>
      <c r="E6" s="59">
        <f>'تقرير المصروفات'!F227</f>
        <v>165060</v>
      </c>
      <c r="F6" s="111"/>
      <c r="G6" s="43">
        <v>31103</v>
      </c>
      <c r="H6" s="110" t="s">
        <v>358</v>
      </c>
      <c r="I6" s="59">
        <f>'تقرير الإيرادات والتبرعات'!D9</f>
        <v>165060</v>
      </c>
      <c r="K6" s="59">
        <f t="shared" si="0"/>
        <v>0</v>
      </c>
    </row>
    <row r="7" spans="3:14" ht="50.1" customHeight="1" thickBot="1" x14ac:dyDescent="0.25">
      <c r="C7" s="43">
        <v>42104</v>
      </c>
      <c r="D7" s="112" t="s">
        <v>402</v>
      </c>
      <c r="E7" s="59">
        <f>'تقرير المصروفات'!F240</f>
        <v>0</v>
      </c>
      <c r="F7" s="113"/>
      <c r="G7" s="43">
        <v>31104</v>
      </c>
      <c r="H7" s="110" t="s">
        <v>359</v>
      </c>
      <c r="I7" s="59">
        <f>'تقرير الإيرادات والتبرعات'!D10</f>
        <v>0</v>
      </c>
      <c r="K7" s="59">
        <f t="shared" si="0"/>
        <v>0</v>
      </c>
    </row>
    <row r="8" spans="3:14" ht="50.1" customHeight="1" thickBot="1" x14ac:dyDescent="0.25">
      <c r="C8" s="43">
        <v>42105</v>
      </c>
      <c r="D8" s="110" t="s">
        <v>245</v>
      </c>
      <c r="E8" s="59">
        <f>'تقرير المصروفات'!F246</f>
        <v>0</v>
      </c>
      <c r="F8" s="113"/>
      <c r="G8" s="43">
        <v>31105</v>
      </c>
      <c r="H8" s="110" t="s">
        <v>360</v>
      </c>
      <c r="I8" s="59">
        <f>'تقرير الإيرادات والتبرعات'!D11</f>
        <v>0</v>
      </c>
      <c r="K8" s="59">
        <f t="shared" si="0"/>
        <v>0</v>
      </c>
    </row>
    <row r="9" spans="3:14" ht="50.1" customHeight="1" thickBot="1" x14ac:dyDescent="0.25">
      <c r="C9" s="182"/>
      <c r="D9" s="183"/>
      <c r="E9" s="183"/>
      <c r="F9" s="113"/>
      <c r="G9" s="43">
        <v>31106</v>
      </c>
      <c r="H9" s="110" t="s">
        <v>376</v>
      </c>
      <c r="I9" s="59">
        <f>'تقرير الإيرادات والتبرعات'!E12</f>
        <v>0</v>
      </c>
      <c r="K9" s="59">
        <f t="shared" si="0"/>
        <v>0</v>
      </c>
    </row>
    <row r="10" spans="3:14" ht="50.1" customHeight="1" thickTop="1" thickBot="1" x14ac:dyDescent="0.25">
      <c r="C10" s="148" t="s">
        <v>284</v>
      </c>
      <c r="D10" s="148"/>
      <c r="E10" s="59">
        <f>E4+E5+E6+E7+E8</f>
        <v>723926.49</v>
      </c>
      <c r="F10" s="114"/>
      <c r="G10" s="148" t="s">
        <v>284</v>
      </c>
      <c r="H10" s="148"/>
      <c r="I10" s="59">
        <f>I4+I5+I6+I7+I8+I9</f>
        <v>713551.42</v>
      </c>
      <c r="K10" s="59">
        <f>I10-E10-M10</f>
        <v>-10375.069999999949</v>
      </c>
      <c r="L10" s="120" t="s">
        <v>418</v>
      </c>
      <c r="M10" s="71">
        <v>0</v>
      </c>
    </row>
    <row r="11" spans="3:14" ht="50.1" customHeight="1" thickBot="1" x14ac:dyDescent="0.25">
      <c r="C11" s="174" t="s">
        <v>412</v>
      </c>
      <c r="D11" s="175"/>
      <c r="E11" s="175"/>
      <c r="F11" s="175"/>
      <c r="G11" s="175"/>
      <c r="H11" s="175"/>
      <c r="I11" s="176"/>
      <c r="K11" s="102">
        <v>6158027.1300000008</v>
      </c>
      <c r="L11" s="118"/>
      <c r="M11" s="117" t="s">
        <v>415</v>
      </c>
      <c r="N11" s="118"/>
    </row>
    <row r="12" spans="3:14" ht="50.1" customHeight="1" thickBot="1" x14ac:dyDescent="0.25">
      <c r="C12" s="174" t="s">
        <v>361</v>
      </c>
      <c r="D12" s="175"/>
      <c r="E12" s="175"/>
      <c r="F12" s="175"/>
      <c r="G12" s="175"/>
      <c r="H12" s="175"/>
      <c r="I12" s="176"/>
      <c r="K12" s="59">
        <f>K10+K11</f>
        <v>6147652.0600000005</v>
      </c>
    </row>
  </sheetData>
  <mergeCells count="9">
    <mergeCell ref="C11:I11"/>
    <mergeCell ref="C12:I12"/>
    <mergeCell ref="C1:K1"/>
    <mergeCell ref="C2:E2"/>
    <mergeCell ref="G2:I2"/>
    <mergeCell ref="K2:K3"/>
    <mergeCell ref="C9:E9"/>
    <mergeCell ref="C10:D10"/>
    <mergeCell ref="G10:H10"/>
  </mergeCells>
  <pageMargins left="3.937007874015748E-2" right="3.937007874015748E-2" top="0.55118110236220474" bottom="0.55118110236220474" header="0.11811023622047245" footer="0.1181102362204724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9</vt:i4>
      </vt:variant>
      <vt:variant>
        <vt:lpstr>نطاقات تمت تسميتها</vt:lpstr>
      </vt:variant>
      <vt:variant>
        <vt:i4>9</vt:i4>
      </vt:variant>
    </vt:vector>
  </HeadingPairs>
  <TitlesOfParts>
    <vt:vector size="18" baseType="lpstr">
      <vt:lpstr>الغلاف</vt:lpstr>
      <vt:lpstr>السجلات والمستندات</vt:lpstr>
      <vt:lpstr>تقرير الإيرادات والتبرعات</vt:lpstr>
      <vt:lpstr>تقرير المصروفات</vt:lpstr>
      <vt:lpstr>الملاحظات</vt:lpstr>
      <vt:lpstr>بيانات الأصول</vt:lpstr>
      <vt:lpstr>بيانات الالتزامات وصافي الأصول</vt:lpstr>
      <vt:lpstr>تقرير الزكاة</vt:lpstr>
      <vt:lpstr>تقرير إيرادات ومصروفات مقيد</vt:lpstr>
      <vt:lpstr>'السجلات والمستندات'!Print_Area</vt:lpstr>
      <vt:lpstr>الغلاف!Print_Area</vt:lpstr>
      <vt:lpstr>الملاحظات!Print_Area</vt:lpstr>
      <vt:lpstr>'بيانات الأصول'!Print_Area</vt:lpstr>
      <vt:lpstr>'بيانات الالتزامات وصافي الأصول'!Print_Area</vt:lpstr>
      <vt:lpstr>'تقرير الإيرادات والتبرعات'!Print_Area</vt:lpstr>
      <vt:lpstr>'تقرير الزكاة'!Print_Area</vt:lpstr>
      <vt:lpstr>'تقرير المصروفات'!Print_Area</vt:lpstr>
      <vt:lpstr>'تقرير إيرادات ومصروفات مقيد'!Print_Area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2024-04-18T07:41:57Z</dcterms:modified>
</cp:coreProperties>
</file>